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20-24\"/>
    </mc:Choice>
  </mc:AlternateContent>
  <bookViews>
    <workbookView xWindow="-120" yWindow="-120" windowWidth="29040" windowHeight="15840" tabRatio="838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1" i="77" l="1"/>
  <c r="L61" i="77" s="1"/>
  <c r="M51" i="77"/>
  <c r="N51" i="77"/>
  <c r="L56" i="77"/>
  <c r="M56" i="77"/>
  <c r="N56" i="77"/>
  <c r="L60" i="77"/>
  <c r="M60" i="77"/>
  <c r="N60" i="77"/>
  <c r="L35" i="77"/>
  <c r="M35" i="77"/>
  <c r="N35" i="77"/>
  <c r="L24" i="77"/>
  <c r="M24" i="77"/>
  <c r="N24" i="77"/>
  <c r="L20" i="77"/>
  <c r="M20" i="77"/>
  <c r="N20" i="77"/>
  <c r="K16" i="79"/>
  <c r="K20" i="79" s="1"/>
  <c r="L16" i="79"/>
  <c r="L20" i="79" s="1"/>
  <c r="M16" i="79"/>
  <c r="M20" i="79" s="1"/>
  <c r="K9" i="79"/>
  <c r="L9" i="79"/>
  <c r="M9" i="79"/>
  <c r="J15" i="76"/>
  <c r="J22" i="76" s="1"/>
  <c r="K15" i="76"/>
  <c r="K22" i="76" s="1"/>
  <c r="L15" i="76"/>
  <c r="L22" i="76" s="1"/>
  <c r="N61" i="77" l="1"/>
  <c r="M61" i="77"/>
  <c r="F10" i="55"/>
  <c r="E10" i="55"/>
  <c r="D10" i="55"/>
  <c r="D11" i="55" s="1"/>
  <c r="F7" i="55"/>
  <c r="F11" i="55" s="1"/>
  <c r="E7" i="55"/>
  <c r="E11" i="55" s="1"/>
  <c r="D7" i="55"/>
  <c r="F10" i="56"/>
  <c r="E10" i="56"/>
  <c r="E11" i="56" s="1"/>
  <c r="D10" i="56"/>
  <c r="D11" i="56" s="1"/>
  <c r="F6" i="56"/>
  <c r="F11" i="56" s="1"/>
  <c r="E6" i="56"/>
  <c r="D6" i="56"/>
  <c r="G7" i="81" l="1"/>
  <c r="G8" i="81" s="1"/>
  <c r="H7" i="81"/>
  <c r="I7" i="81"/>
  <c r="I8" i="81" s="1"/>
  <c r="H8" i="81"/>
  <c r="J7" i="81"/>
  <c r="J8" i="81" s="1"/>
  <c r="K76" i="73" l="1"/>
  <c r="L76" i="73"/>
  <c r="M76" i="73"/>
  <c r="K42" i="73"/>
  <c r="L42" i="73"/>
  <c r="M42" i="73"/>
  <c r="K25" i="73"/>
  <c r="L25" i="73"/>
  <c r="M25" i="73"/>
  <c r="K32" i="73" l="1"/>
  <c r="L32" i="73"/>
  <c r="M32" i="73"/>
  <c r="K71" i="73" l="1"/>
  <c r="L71" i="73"/>
  <c r="M71" i="73"/>
  <c r="L29" i="73"/>
  <c r="M29" i="73"/>
  <c r="K29" i="73"/>
  <c r="K64" i="73" l="1"/>
  <c r="L64" i="73"/>
  <c r="M64" i="73"/>
  <c r="M77" i="73" l="1"/>
  <c r="L77" i="73"/>
  <c r="K77" i="73"/>
</calcChain>
</file>

<file path=xl/sharedStrings.xml><?xml version="1.0" encoding="utf-8"?>
<sst xmlns="http://schemas.openxmlformats.org/spreadsheetml/2006/main" count="1292" uniqueCount="439">
  <si>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</si>
  <si>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</si>
  <si>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</si>
  <si>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</si>
  <si>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</si>
  <si>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</si>
  <si>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</si>
  <si>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</si>
  <si>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</si>
  <si>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</si>
  <si>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</si>
  <si>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</si>
  <si>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</si>
  <si>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</si>
  <si>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</si>
  <si>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</si>
  <si>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</si>
  <si>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</si>
  <si>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</si>
  <si>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</si>
  <si>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</si>
  <si>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</si>
  <si>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</si>
  <si>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</si>
  <si>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</si>
  <si>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</si>
  <si>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</si>
  <si>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</si>
  <si>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</si>
  <si>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</si>
  <si>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</si>
  <si>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</si>
  <si>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</si>
  <si>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</si>
  <si>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</si>
  <si>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</si>
  <si>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</si>
  <si>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</si>
  <si>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</si>
  <si>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</si>
  <si>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</si>
  <si>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</si>
  <si>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</si>
  <si>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</si>
  <si>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</si>
  <si>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</si>
  <si>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</si>
  <si>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</si>
  <si>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</si>
  <si>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</si>
  <si>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</si>
  <si>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</si>
  <si>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</si>
  <si>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</si>
  <si>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</si>
  <si>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</si>
  <si>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</si>
  <si>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</si>
  <si>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</si>
  <si>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</si>
  <si>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</si>
  <si>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</si>
  <si>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</si>
  <si>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</si>
  <si>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</si>
  <si>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</si>
  <si>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</si>
  <si>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</si>
  <si>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</si>
  <si>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</si>
  <si>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</si>
  <si>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</si>
  <si>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</si>
  <si>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</si>
  <si>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</si>
  <si>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</si>
  <si>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</si>
  <si>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</si>
  <si>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</si>
  <si>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</si>
  <si>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</si>
  <si>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</si>
  <si>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</si>
  <si>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</si>
  <si>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</si>
  <si>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</si>
  <si>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</si>
  <si>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</si>
  <si>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</si>
  <si>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</si>
  <si>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</si>
  <si>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</si>
  <si>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</si>
  <si>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آسيا سيل</t>
  </si>
  <si>
    <t>مجموع قطاع الاتصالات</t>
  </si>
  <si>
    <t xml:space="preserve">مجموع  قطاع الخدمات </t>
  </si>
  <si>
    <t>مجموع  قطاع االصناعة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</si>
  <si>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</si>
  <si>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</si>
  <si>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</si>
  <si>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</si>
  <si>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</si>
  <si>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</si>
  <si>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</si>
  <si>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</si>
  <si>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</si>
  <si>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</si>
  <si>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</si>
  <si>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مصرف الائتمان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</si>
  <si>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</si>
  <si>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</si>
  <si>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</si>
  <si>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</si>
  <si>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</si>
  <si>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</si>
  <si>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</si>
  <si>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</si>
  <si>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</si>
  <si>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</si>
  <si>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</si>
  <si>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</si>
  <si>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</si>
  <si>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</si>
  <si>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</si>
  <si>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</si>
  <si>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</si>
  <si>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</si>
  <si>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</si>
  <si>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</si>
  <si>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</si>
  <si>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</si>
  <si>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</si>
  <si>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</si>
  <si>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</si>
  <si>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الوطنية لصناعات الاثاث المنزلي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</si>
  <si>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</si>
  <si>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</si>
  <si>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</si>
  <si>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</si>
  <si>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</si>
  <si>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</si>
  <si>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</si>
  <si>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</si>
  <si>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</si>
  <si>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</si>
  <si>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</si>
  <si>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</si>
  <si>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</si>
  <si>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</si>
  <si>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</si>
  <si>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</si>
  <si>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</si>
  <si>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</si>
  <si>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</si>
  <si>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</si>
  <si>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</si>
  <si>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</si>
  <si>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</si>
  <si>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</si>
  <si>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</si>
  <si>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</si>
  <si>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</si>
  <si>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</si>
  <si>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</si>
  <si>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</si>
  <si>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</si>
  <si>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</si>
  <si>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</si>
  <si>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</si>
  <si>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</si>
  <si>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</si>
  <si>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</si>
  <si>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</si>
  <si>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</si>
  <si>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</si>
  <si>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</si>
  <si>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</si>
  <si>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</si>
  <si>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</si>
  <si>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</si>
  <si>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</si>
  <si>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</si>
  <si>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</si>
  <si>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</si>
  <si>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</si>
  <si>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</si>
  <si>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</si>
  <si>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</si>
  <si>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</si>
  <si>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</si>
  <si>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</si>
  <si>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</si>
  <si>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</si>
  <si>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</si>
  <si>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</si>
  <si>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</si>
  <si>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</si>
  <si>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</si>
  <si>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</si>
  <si>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</si>
  <si>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</si>
  <si>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</si>
  <si>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</si>
  <si>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</si>
  <si>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</si>
  <si>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</si>
  <si>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</si>
  <si>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</si>
  <si>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</si>
  <si>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</si>
  <si>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</si>
  <si>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</si>
  <si>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</si>
  <si>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</si>
  <si>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</si>
  <si>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</si>
  <si>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</si>
  <si>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</si>
  <si>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</si>
  <si>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</si>
  <si>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</si>
  <si>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</si>
  <si>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</si>
  <si>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</si>
  <si>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</si>
  <si>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</si>
  <si>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</si>
  <si>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</si>
  <si>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</si>
  <si>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</si>
  <si>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</si>
  <si>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</si>
  <si>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</si>
  <si>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</si>
  <si>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</si>
  <si>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</si>
  <si>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</si>
  <si>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</si>
  <si>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</si>
  <si>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</si>
  <si>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</si>
  <si>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</si>
  <si>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</si>
  <si>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</si>
  <si>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</si>
  <si>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</si>
  <si>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</si>
  <si>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</si>
  <si>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</si>
  <si>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</si>
  <si>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</si>
  <si>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</si>
  <si>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</si>
  <si>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</si>
  <si>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</si>
  <si>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</si>
  <si>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</si>
  <si>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</si>
  <si>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</si>
  <si>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</si>
  <si>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</si>
  <si>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</si>
  <si>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</si>
  <si>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</si>
  <si>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</si>
  <si>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</si>
  <si>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</si>
  <si>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</si>
  <si>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</si>
  <si>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</si>
  <si>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</si>
  <si>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</si>
  <si>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</si>
  <si>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</si>
  <si>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</si>
  <si>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</si>
  <si>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</si>
  <si>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</si>
  <si>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</si>
  <si>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</si>
  <si>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</si>
  <si>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</si>
  <si>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</si>
  <si>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</si>
  <si>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</si>
  <si>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</si>
  <si>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</si>
  <si>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</si>
  <si>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</si>
  <si>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</si>
  <si>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</si>
  <si>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</si>
  <si>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</si>
  <si>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</si>
  <si>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</si>
  <si>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</si>
  <si>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</si>
  <si>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</si>
  <si>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</si>
  <si>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</si>
  <si>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</si>
  <si>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</si>
  <si>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</si>
  <si>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</si>
  <si>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</si>
  <si>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</si>
  <si>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</si>
  <si>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</si>
  <si>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</si>
  <si>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</si>
  <si>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</si>
  <si>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</si>
  <si>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</si>
  <si>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</si>
  <si>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</si>
  <si>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</si>
  <si>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</si>
  <si>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</si>
  <si>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</si>
  <si>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</si>
  <si>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</si>
  <si>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</si>
  <si>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</si>
  <si>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</si>
  <si>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</si>
  <si>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</si>
  <si>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</si>
  <si>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</si>
  <si>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</si>
  <si>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</si>
  <si>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</si>
  <si>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</si>
  <si>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</si>
  <si>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</si>
  <si>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</si>
  <si>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</si>
  <si>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</si>
  <si>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</si>
  <si>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</si>
  <si>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</si>
  <si>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</si>
  <si>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</si>
  <si>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</si>
  <si>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</si>
  <si>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</si>
  <si>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</si>
  <si>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</si>
  <si>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</si>
  <si>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</si>
  <si>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</si>
  <si>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</si>
  <si>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</si>
  <si>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</si>
  <si>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</si>
  <si>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</si>
  <si>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</si>
  <si>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</si>
  <si>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الاستثمارات السياحية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</si>
  <si>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</si>
  <si>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</si>
  <si>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</si>
  <si>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</si>
  <si>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</si>
  <si>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</si>
  <si>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</si>
  <si>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</si>
  <si>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</si>
  <si>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</si>
  <si>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</si>
  <si>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</si>
  <si>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</si>
  <si>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</si>
  <si>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</si>
  <si>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</si>
  <si>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</si>
  <si>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</si>
  <si>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</si>
  <si>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ـــــ</t>
  </si>
  <si>
    <t>BMAL</t>
  </si>
  <si>
    <t>مصرف المال الإسلامي</t>
  </si>
  <si>
    <t>AL- Mal Islamic Bank</t>
  </si>
  <si>
    <t>المصرف التجاري العراقي الاسلامي</t>
  </si>
  <si>
    <t xml:space="preserve">المصرف التجاري العراقي الاسلامي  </t>
  </si>
  <si>
    <t>United Bank For Invistment</t>
  </si>
  <si>
    <t>المصرف المتحد للاستثمار</t>
  </si>
  <si>
    <t xml:space="preserve">الوطنية الاستثمارات السياحية </t>
  </si>
  <si>
    <t xml:space="preserve">نقل المنتجات النفطية </t>
  </si>
  <si>
    <t xml:space="preserve">مجموع المصارف </t>
  </si>
  <si>
    <t xml:space="preserve">الصناعات الالكترونية </t>
  </si>
  <si>
    <t>فندق أشور</t>
  </si>
  <si>
    <t xml:space="preserve">الحديثة للانتاج الحيواني </t>
  </si>
  <si>
    <t xml:space="preserve">الامين للاستثمارات العقارية </t>
  </si>
  <si>
    <t xml:space="preserve"> مصرف الاتحاد العراقي</t>
  </si>
  <si>
    <t xml:space="preserve">الخازر لانتاج المواد الانشائية </t>
  </si>
  <si>
    <t xml:space="preserve">     2025/4/24- 2025/4/20 تقرير التداول الأسبوعي </t>
  </si>
  <si>
    <t>Weekly Trading Report 20/4/2025 - 24/4/2025</t>
  </si>
  <si>
    <t xml:space="preserve">     2025/4/24 - 2025/4/20 تقرير التداول الأسبوعي </t>
  </si>
  <si>
    <t xml:space="preserve">     2025/4/24 - 2025/4/20 ISX-OTC تقرير التداول الأسبوعي /المنصة     </t>
  </si>
  <si>
    <t xml:space="preserve">Over The Counter Platform (OTC) Weekly Trading Report 20/4/2025 - 24/4/2025 </t>
  </si>
  <si>
    <t xml:space="preserve"> أسعار الاغلاق لاسهم الشركات المساهمة المدرجة للفترة 2025/4/20 - 2025/4/24</t>
  </si>
  <si>
    <t>Closing prices for the  listed companies from 20/4/2025 - 24/4/2025</t>
  </si>
  <si>
    <t>20/4/2025</t>
  </si>
  <si>
    <t>21/4/2025</t>
  </si>
  <si>
    <t>22/4/2025</t>
  </si>
  <si>
    <t>23/4/2025</t>
  </si>
  <si>
    <t>24/4/2025</t>
  </si>
  <si>
    <t>2025/4/24- 2025/4/20 تقرير التداول الأسبوعي /المنصة الثالثة</t>
  </si>
  <si>
    <t xml:space="preserve">Undisclosed Platform Weekly Trading Report 20/4/2025 - 24/4/2025            </t>
  </si>
  <si>
    <t>2025/4/24- 2025/4/20 تقرير التداول الأسبوعي / المنصة الثانية</t>
  </si>
  <si>
    <t xml:space="preserve">Second Platform Weekly Trading Report20/4/2025 - 24/4/2025 </t>
  </si>
  <si>
    <t xml:space="preserve">      2025/4/24- 2025/4/20 تقرير التداول الأسبوعي / المنصة النظامية</t>
  </si>
  <si>
    <t xml:space="preserve">   Weekly Trading Report / Regular 20/4/2025 - 24/4/2025 </t>
  </si>
  <si>
    <t xml:space="preserve">   Weekly Trading Report / Regular 20/4/2025 -24/4/2025 </t>
  </si>
  <si>
    <t>صناعة المواد الانشائية الحديثة</t>
  </si>
  <si>
    <t xml:space="preserve">فندق بابل </t>
  </si>
  <si>
    <t xml:space="preserve">المصرف الدولي الاسلامي </t>
  </si>
  <si>
    <t>مصرف نور العراق</t>
  </si>
  <si>
    <t xml:space="preserve">النخبة للمقاولات العامة </t>
  </si>
  <si>
    <t>التقرير الاسبوعي لتداول الاسهم المباعة من غير العراقيين في السوق النظامي 2025/4/20 - 2025/4/24</t>
  </si>
  <si>
    <t>Non-Iraqi Weekly Trading Report (Sell) 20/4/2025- 24/4/2025</t>
  </si>
  <si>
    <t xml:space="preserve">الاسهم المتداولة  </t>
  </si>
  <si>
    <t>Company Names</t>
  </si>
  <si>
    <t>Al-Mansour Bank</t>
  </si>
  <si>
    <t>Total Bank sector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</si>
  <si>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</si>
  <si>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</si>
  <si>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</si>
  <si>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</si>
  <si>
    <t>المجموع الكلي</t>
  </si>
  <si>
    <t>Grand Total</t>
  </si>
  <si>
    <t>التقرير الاسبوعي لتداول الاسهم المشتراة لغير العراقيين في السوق النظامي 2025/4/20 - 2025/4/24</t>
  </si>
  <si>
    <t>Non-Iraqi Weekly Trading Report (Buy) 20/4/2025 -24/4/2025</t>
  </si>
  <si>
    <t xml:space="preserve">مصرف بغداد </t>
  </si>
  <si>
    <t>Bank Of Baghdad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</si>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</sst>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_-* #,##0.00\-;_-* &quot;-&quot;??_-;_-@_-"/>
    <numFmt numFmtId="165" formatCode="0.000"/>
    <numFmt numFmtId="166" formatCode="#,##0.000"/>
  </numFmts>
  <fonts count="89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18"/>
      </top>
      <bottom/>
      <diagonal/>
    </border>
  </borders>
  <cellStyleXfs count="577">
    <xf numFmtId="0" fontId="0" fillId="0" borderId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12" fillId="2" borderId="0" applyNumberFormat="0" applyBorder="0" applyAlignment="0" applyProtection="0"/>
    <xf numFmtId="0" fontId="31" fillId="25" borderId="0" applyNumberFormat="0" applyBorder="0" applyAlignment="0" applyProtection="0"/>
    <xf numFmtId="0" fontId="30" fillId="26" borderId="0" applyNumberFormat="0" applyBorder="0" applyAlignment="0" applyProtection="0"/>
    <xf numFmtId="0" fontId="31" fillId="26" borderId="0" applyNumberFormat="0" applyBorder="0" applyAlignment="0" applyProtection="0"/>
    <xf numFmtId="0" fontId="12" fillId="3" borderId="0" applyNumberFormat="0" applyBorder="0" applyAlignment="0" applyProtection="0"/>
    <xf numFmtId="0" fontId="31" fillId="26" borderId="0" applyNumberFormat="0" applyBorder="0" applyAlignment="0" applyProtection="0"/>
    <xf numFmtId="0" fontId="30" fillId="27" borderId="0" applyNumberFormat="0" applyBorder="0" applyAlignment="0" applyProtection="0"/>
    <xf numFmtId="0" fontId="31" fillId="27" borderId="0" applyNumberFormat="0" applyBorder="0" applyAlignment="0" applyProtection="0"/>
    <xf numFmtId="0" fontId="12" fillId="4" borderId="0" applyNumberFormat="0" applyBorder="0" applyAlignment="0" applyProtection="0"/>
    <xf numFmtId="0" fontId="31" fillId="27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12" fillId="5" borderId="0" applyNumberFormat="0" applyBorder="0" applyAlignment="0" applyProtection="0"/>
    <xf numFmtId="0" fontId="31" fillId="28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12" fillId="6" borderId="0" applyNumberFormat="0" applyBorder="0" applyAlignment="0" applyProtection="0"/>
    <xf numFmtId="0" fontId="31" fillId="29" borderId="0" applyNumberFormat="0" applyBorder="0" applyAlignment="0" applyProtection="0"/>
    <xf numFmtId="0" fontId="30" fillId="30" borderId="0" applyNumberFormat="0" applyBorder="0" applyAlignment="0" applyProtection="0"/>
    <xf numFmtId="0" fontId="31" fillId="30" borderId="0" applyNumberFormat="0" applyBorder="0" applyAlignment="0" applyProtection="0"/>
    <xf numFmtId="0" fontId="12" fillId="7" borderId="0" applyNumberFormat="0" applyBorder="0" applyAlignment="0" applyProtection="0"/>
    <xf numFmtId="0" fontId="31" fillId="30" borderId="0" applyNumberFormat="0" applyBorder="0" applyAlignment="0" applyProtection="0"/>
    <xf numFmtId="0" fontId="30" fillId="31" borderId="0" applyNumberFormat="0" applyBorder="0" applyAlignment="0" applyProtection="0"/>
    <xf numFmtId="0" fontId="31" fillId="31" borderId="0" applyNumberFormat="0" applyBorder="0" applyAlignment="0" applyProtection="0"/>
    <xf numFmtId="0" fontId="12" fillId="8" borderId="0" applyNumberFormat="0" applyBorder="0" applyAlignment="0" applyProtection="0"/>
    <xf numFmtId="0" fontId="31" fillId="31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12" fillId="9" borderId="0" applyNumberFormat="0" applyBorder="0" applyAlignment="0" applyProtection="0"/>
    <xf numFmtId="0" fontId="31" fillId="32" borderId="0" applyNumberFormat="0" applyBorder="0" applyAlignment="0" applyProtection="0"/>
    <xf numFmtId="0" fontId="30" fillId="33" borderId="0" applyNumberFormat="0" applyBorder="0" applyAlignment="0" applyProtection="0"/>
    <xf numFmtId="0" fontId="31" fillId="33" borderId="0" applyNumberFormat="0" applyBorder="0" applyAlignment="0" applyProtection="0"/>
    <xf numFmtId="0" fontId="12" fillId="10" borderId="0" applyNumberFormat="0" applyBorder="0" applyAlignment="0" applyProtection="0"/>
    <xf numFmtId="0" fontId="31" fillId="33" borderId="0" applyNumberFormat="0" applyBorder="0" applyAlignment="0" applyProtection="0"/>
    <xf numFmtId="0" fontId="30" fillId="34" borderId="0" applyNumberFormat="0" applyBorder="0" applyAlignment="0" applyProtection="0"/>
    <xf numFmtId="0" fontId="31" fillId="34" borderId="0" applyNumberFormat="0" applyBorder="0" applyAlignment="0" applyProtection="0"/>
    <xf numFmtId="0" fontId="12" fillId="5" borderId="0" applyNumberFormat="0" applyBorder="0" applyAlignment="0" applyProtection="0"/>
    <xf numFmtId="0" fontId="31" fillId="34" borderId="0" applyNumberFormat="0" applyBorder="0" applyAlignment="0" applyProtection="0"/>
    <xf numFmtId="0" fontId="30" fillId="35" borderId="0" applyNumberFormat="0" applyBorder="0" applyAlignment="0" applyProtection="0"/>
    <xf numFmtId="0" fontId="31" fillId="35" borderId="0" applyNumberFormat="0" applyBorder="0" applyAlignment="0" applyProtection="0"/>
    <xf numFmtId="0" fontId="12" fillId="8" borderId="0" applyNumberFormat="0" applyBorder="0" applyAlignment="0" applyProtection="0"/>
    <xf numFmtId="0" fontId="31" fillId="35" borderId="0" applyNumberFormat="0" applyBorder="0" applyAlignment="0" applyProtection="0"/>
    <xf numFmtId="0" fontId="30" fillId="36" borderId="0" applyNumberFormat="0" applyBorder="0" applyAlignment="0" applyProtection="0"/>
    <xf numFmtId="0" fontId="31" fillId="36" borderId="0" applyNumberFormat="0" applyBorder="0" applyAlignment="0" applyProtection="0"/>
    <xf numFmtId="0" fontId="12" fillId="11" borderId="0" applyNumberFormat="0" applyBorder="0" applyAlignment="0" applyProtection="0"/>
    <xf numFmtId="0" fontId="31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14" fillId="12" borderId="0" applyNumberFormat="0" applyBorder="0" applyAlignment="0" applyProtection="0"/>
    <xf numFmtId="0" fontId="33" fillId="37" borderId="0" applyNumberFormat="0" applyBorder="0" applyAlignment="0" applyProtection="0"/>
    <xf numFmtId="0" fontId="32" fillId="38" borderId="0" applyNumberFormat="0" applyBorder="0" applyAlignment="0" applyProtection="0"/>
    <xf numFmtId="0" fontId="33" fillId="38" borderId="0" applyNumberFormat="0" applyBorder="0" applyAlignment="0" applyProtection="0"/>
    <xf numFmtId="0" fontId="14" fillId="9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3" fillId="39" borderId="0" applyNumberFormat="0" applyBorder="0" applyAlignment="0" applyProtection="0"/>
    <xf numFmtId="0" fontId="14" fillId="10" borderId="0" applyNumberFormat="0" applyBorder="0" applyAlignment="0" applyProtection="0"/>
    <xf numFmtId="0" fontId="33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0" borderId="0" applyNumberFormat="0" applyBorder="0" applyAlignment="0" applyProtection="0"/>
    <xf numFmtId="0" fontId="14" fillId="13" borderId="0" applyNumberFormat="0" applyBorder="0" applyAlignment="0" applyProtection="0"/>
    <xf numFmtId="0" fontId="33" fillId="40" borderId="0" applyNumberFormat="0" applyBorder="0" applyAlignment="0" applyProtection="0"/>
    <xf numFmtId="0" fontId="32" fillId="41" borderId="0" applyNumberFormat="0" applyBorder="0" applyAlignment="0" applyProtection="0"/>
    <xf numFmtId="0" fontId="33" fillId="41" borderId="0" applyNumberFormat="0" applyBorder="0" applyAlignment="0" applyProtection="0"/>
    <xf numFmtId="0" fontId="14" fillId="14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3" fillId="42" borderId="0" applyNumberFormat="0" applyBorder="0" applyAlignment="0" applyProtection="0"/>
    <xf numFmtId="0" fontId="14" fillId="15" borderId="0" applyNumberFormat="0" applyBorder="0" applyAlignment="0" applyProtection="0"/>
    <xf numFmtId="0" fontId="33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14" fillId="16" borderId="0" applyNumberFormat="0" applyBorder="0" applyAlignment="0" applyProtection="0"/>
    <xf numFmtId="0" fontId="33" fillId="43" borderId="0" applyNumberFormat="0" applyBorder="0" applyAlignment="0" applyProtection="0"/>
    <xf numFmtId="0" fontId="32" fillId="44" borderId="0" applyNumberFormat="0" applyBorder="0" applyAlignment="0" applyProtection="0"/>
    <xf numFmtId="0" fontId="33" fillId="44" borderId="0" applyNumberFormat="0" applyBorder="0" applyAlignment="0" applyProtection="0"/>
    <xf numFmtId="0" fontId="14" fillId="17" borderId="0" applyNumberFormat="0" applyBorder="0" applyAlignment="0" applyProtection="0"/>
    <xf numFmtId="0" fontId="33" fillId="44" borderId="0" applyNumberFormat="0" applyBorder="0" applyAlignment="0" applyProtection="0"/>
    <xf numFmtId="0" fontId="32" fillId="45" borderId="0" applyNumberFormat="0" applyBorder="0" applyAlignment="0" applyProtection="0"/>
    <xf numFmtId="0" fontId="33" fillId="45" borderId="0" applyNumberFormat="0" applyBorder="0" applyAlignment="0" applyProtection="0"/>
    <xf numFmtId="0" fontId="14" fillId="18" borderId="0" applyNumberFormat="0" applyBorder="0" applyAlignment="0" applyProtection="0"/>
    <xf numFmtId="0" fontId="33" fillId="45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14" fillId="13" borderId="0" applyNumberFormat="0" applyBorder="0" applyAlignment="0" applyProtection="0"/>
    <xf numFmtId="0" fontId="33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14" fillId="14" borderId="0" applyNumberFormat="0" applyBorder="0" applyAlignment="0" applyProtection="0"/>
    <xf numFmtId="0" fontId="33" fillId="47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14" fillId="19" borderId="0" applyNumberFormat="0" applyBorder="0" applyAlignment="0" applyProtection="0"/>
    <xf numFmtId="0" fontId="33" fillId="48" borderId="0" applyNumberFormat="0" applyBorder="0" applyAlignment="0" applyProtection="0"/>
    <xf numFmtId="0" fontId="34" fillId="49" borderId="0" applyNumberFormat="0" applyBorder="0" applyAlignment="0" applyProtection="0"/>
    <xf numFmtId="0" fontId="35" fillId="49" borderId="0" applyNumberFormat="0" applyBorder="0" applyAlignment="0" applyProtection="0"/>
    <xf numFmtId="0" fontId="15" fillId="3" borderId="0" applyNumberFormat="0" applyBorder="0" applyAlignment="0" applyProtection="0"/>
    <xf numFmtId="0" fontId="35" fillId="49" borderId="0" applyNumberFormat="0" applyBorder="0" applyAlignment="0" applyProtection="0"/>
    <xf numFmtId="0" fontId="36" fillId="50" borderId="35" applyNumberFormat="0" applyAlignment="0" applyProtection="0"/>
    <xf numFmtId="0" fontId="37" fillId="50" borderId="35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37" fillId="50" borderId="35" applyNumberFormat="0" applyAlignment="0" applyProtection="0"/>
    <xf numFmtId="0" fontId="38" fillId="51" borderId="36" applyNumberFormat="0" applyAlignment="0" applyProtection="0"/>
    <xf numFmtId="0" fontId="39" fillId="51" borderId="36" applyNumberFormat="0" applyAlignment="0" applyProtection="0"/>
    <xf numFmtId="0" fontId="17" fillId="21" borderId="2" applyNumberFormat="0" applyAlignment="0" applyProtection="0"/>
    <xf numFmtId="0" fontId="39" fillId="51" borderId="36" applyNumberFormat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43" fillId="52" borderId="0" applyNumberFormat="0" applyBorder="0" applyAlignment="0" applyProtection="0"/>
    <xf numFmtId="0" fontId="19" fillId="4" borderId="0" applyNumberFormat="0" applyBorder="0" applyAlignment="0" applyProtection="0"/>
    <xf numFmtId="0" fontId="43" fillId="52" borderId="0" applyNumberFormat="0" applyBorder="0" applyAlignment="0" applyProtection="0"/>
    <xf numFmtId="0" fontId="44" fillId="0" borderId="37" applyNumberFormat="0" applyFill="0" applyAlignment="0" applyProtection="0"/>
    <xf numFmtId="0" fontId="45" fillId="0" borderId="37" applyNumberFormat="0" applyFill="0" applyAlignment="0" applyProtection="0"/>
    <xf numFmtId="0" fontId="20" fillId="0" borderId="3" applyNumberFormat="0" applyFill="0" applyAlignment="0" applyProtection="0"/>
    <xf numFmtId="0" fontId="45" fillId="0" borderId="37" applyNumberFormat="0" applyFill="0" applyAlignment="0" applyProtection="0"/>
    <xf numFmtId="0" fontId="46" fillId="0" borderId="38" applyNumberFormat="0" applyFill="0" applyAlignment="0" applyProtection="0"/>
    <xf numFmtId="0" fontId="47" fillId="0" borderId="38" applyNumberFormat="0" applyFill="0" applyAlignment="0" applyProtection="0"/>
    <xf numFmtId="0" fontId="21" fillId="0" borderId="4" applyNumberFormat="0" applyFill="0" applyAlignment="0" applyProtection="0"/>
    <xf numFmtId="0" fontId="47" fillId="0" borderId="38" applyNumberFormat="0" applyFill="0" applyAlignment="0" applyProtection="0"/>
    <xf numFmtId="0" fontId="48" fillId="0" borderId="39" applyNumberFormat="0" applyFill="0" applyAlignment="0" applyProtection="0"/>
    <xf numFmtId="0" fontId="49" fillId="0" borderId="39" applyNumberFormat="0" applyFill="0" applyAlignment="0" applyProtection="0"/>
    <xf numFmtId="0" fontId="13" fillId="0" borderId="5" applyNumberFormat="0" applyFill="0" applyAlignment="0" applyProtection="0"/>
    <xf numFmtId="0" fontId="49" fillId="0" borderId="39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50" fillId="53" borderId="35" applyNumberFormat="0" applyAlignment="0" applyProtection="0"/>
    <xf numFmtId="0" fontId="51" fillId="53" borderId="35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51" fillId="53" borderId="35" applyNumberFormat="0" applyAlignment="0" applyProtection="0"/>
    <xf numFmtId="0" fontId="52" fillId="0" borderId="40" applyNumberFormat="0" applyFill="0" applyAlignment="0" applyProtection="0"/>
    <xf numFmtId="0" fontId="53" fillId="0" borderId="40" applyNumberFormat="0" applyFill="0" applyAlignment="0" applyProtection="0"/>
    <xf numFmtId="0" fontId="23" fillId="0" borderId="6" applyNumberFormat="0" applyFill="0" applyAlignment="0" applyProtection="0"/>
    <xf numFmtId="0" fontId="53" fillId="0" borderId="40" applyNumberFormat="0" applyFill="0" applyAlignment="0" applyProtection="0"/>
    <xf numFmtId="0" fontId="54" fillId="54" borderId="0" applyNumberFormat="0" applyBorder="0" applyAlignment="0" applyProtection="0"/>
    <xf numFmtId="0" fontId="55" fillId="54" borderId="0" applyNumberFormat="0" applyBorder="0" applyAlignment="0" applyProtection="0"/>
    <xf numFmtId="0" fontId="24" fillId="22" borderId="0" applyNumberFormat="0" applyBorder="0" applyAlignment="0" applyProtection="0"/>
    <xf numFmtId="0" fontId="55" fillId="54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7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55" borderId="41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7" fillId="23" borderId="7" applyNumberFormat="0" applyFont="0" applyAlignment="0" applyProtection="0"/>
    <xf numFmtId="0" fontId="29" fillId="55" borderId="41" applyNumberFormat="0" applyFont="0" applyAlignment="0" applyProtection="0"/>
    <xf numFmtId="0" fontId="30" fillId="55" borderId="41" applyNumberFormat="0" applyFont="0" applyAlignment="0" applyProtection="0"/>
    <xf numFmtId="0" fontId="57" fillId="50" borderId="42" applyNumberFormat="0" applyAlignment="0" applyProtection="0"/>
    <xf numFmtId="0" fontId="58" fillId="50" borderId="42" applyNumberFormat="0" applyAlignment="0" applyProtection="0"/>
    <xf numFmtId="0" fontId="25" fillId="20" borderId="8" applyNumberFormat="0" applyAlignment="0" applyProtection="0"/>
    <xf numFmtId="0" fontId="25" fillId="20" borderId="8" applyNumberFormat="0" applyAlignment="0" applyProtection="0"/>
    <xf numFmtId="0" fontId="25" fillId="20" borderId="8" applyNumberFormat="0" applyAlignment="0" applyProtection="0"/>
    <xf numFmtId="0" fontId="25" fillId="20" borderId="8" applyNumberFormat="0" applyAlignment="0" applyProtection="0"/>
    <xf numFmtId="0" fontId="25" fillId="20" borderId="8" applyNumberFormat="0" applyAlignment="0" applyProtection="0"/>
    <xf numFmtId="0" fontId="25" fillId="20" borderId="8" applyNumberFormat="0" applyAlignment="0" applyProtection="0"/>
    <xf numFmtId="0" fontId="58" fillId="50" borderId="42" applyNumberFormat="0" applyAlignment="0" applyProtection="0"/>
    <xf numFmtId="0" fontId="5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43" applyNumberFormat="0" applyFill="0" applyAlignment="0" applyProtection="0"/>
    <xf numFmtId="0" fontId="62" fillId="0" borderId="43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62" fillId="0" borderId="43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1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1" applyNumberFormat="0" applyFont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1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1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1" applyNumberFormat="0" applyFont="0" applyAlignment="0" applyProtection="0"/>
  </cellStyleXfs>
  <cellXfs count="280">
    <xf numFmtId="0" fontId="0" fillId="0" borderId="0" xfId="0"/>
    <xf numFmtId="0" fontId="65" fillId="0" borderId="0" xfId="0" applyFont="1" applyAlignment="1">
      <alignment vertical="center"/>
    </xf>
    <xf numFmtId="0" fontId="11" fillId="0" borderId="0" xfId="0" applyFont="1"/>
    <xf numFmtId="0" fontId="66" fillId="0" borderId="0" xfId="0" applyFont="1"/>
    <xf numFmtId="3" fontId="11" fillId="0" borderId="0" xfId="0" applyNumberFormat="1" applyFont="1"/>
    <xf numFmtId="1" fontId="67" fillId="56" borderId="10" xfId="0" applyNumberFormat="1" applyFont="1" applyFill="1" applyBorder="1" applyAlignment="1">
      <alignment horizontal="center" vertical="center" wrapText="1"/>
    </xf>
    <xf numFmtId="0" fontId="69" fillId="0" borderId="0" xfId="0" applyFont="1"/>
    <xf numFmtId="0" fontId="70" fillId="56" borderId="10" xfId="0" applyFont="1" applyFill="1" applyBorder="1" applyAlignment="1">
      <alignment horizontal="center" vertical="center"/>
    </xf>
    <xf numFmtId="0" fontId="67" fillId="56" borderId="10" xfId="0" applyFont="1" applyFill="1" applyBorder="1" applyAlignment="1">
      <alignment horizontal="center" vertical="center" wrapText="1"/>
    </xf>
    <xf numFmtId="4" fontId="67" fillId="56" borderId="10" xfId="0" applyNumberFormat="1" applyFont="1" applyFill="1" applyBorder="1" applyAlignment="1">
      <alignment horizontal="center" vertical="center" wrapText="1"/>
    </xf>
    <xf numFmtId="0" fontId="70" fillId="56" borderId="10" xfId="0" applyFont="1" applyFill="1" applyBorder="1" applyAlignment="1">
      <alignment horizontal="center" vertical="center" wrapText="1"/>
    </xf>
    <xf numFmtId="0" fontId="70" fillId="57" borderId="10" xfId="0" applyFont="1" applyFill="1" applyBorder="1" applyAlignment="1">
      <alignment horizontal="right" vertical="center" wrapText="1"/>
    </xf>
    <xf numFmtId="0" fontId="70" fillId="57" borderId="11" xfId="0" applyFont="1" applyFill="1" applyBorder="1" applyAlignment="1">
      <alignment vertical="center" wrapText="1"/>
    </xf>
    <xf numFmtId="0" fontId="70" fillId="57" borderId="10" xfId="0" applyFont="1" applyFill="1" applyBorder="1" applyAlignment="1">
      <alignment vertical="center" wrapText="1"/>
    </xf>
    <xf numFmtId="0" fontId="70" fillId="0" borderId="10" xfId="0" applyFont="1" applyFill="1" applyBorder="1" applyAlignment="1">
      <alignment horizontal="right" vertical="center"/>
    </xf>
    <xf numFmtId="0" fontId="70" fillId="57" borderId="12" xfId="0" applyFont="1" applyFill="1" applyBorder="1" applyAlignment="1">
      <alignment horizontal="right" vertical="center" wrapText="1"/>
    </xf>
    <xf numFmtId="0" fontId="70" fillId="56" borderId="13" xfId="0" applyFont="1" applyFill="1" applyBorder="1" applyAlignment="1">
      <alignment horizontal="center" vertical="center"/>
    </xf>
    <xf numFmtId="0" fontId="67" fillId="56" borderId="13" xfId="0" applyFont="1" applyFill="1" applyBorder="1" applyAlignment="1">
      <alignment horizontal="center" vertical="center" wrapText="1"/>
    </xf>
    <xf numFmtId="4" fontId="67" fillId="56" borderId="13" xfId="0" applyNumberFormat="1" applyFont="1" applyFill="1" applyBorder="1" applyAlignment="1">
      <alignment horizontal="center" vertical="center" wrapText="1"/>
    </xf>
    <xf numFmtId="1" fontId="67" fillId="56" borderId="13" xfId="0" applyNumberFormat="1" applyFont="1" applyFill="1" applyBorder="1" applyAlignment="1">
      <alignment horizontal="center" vertical="center" wrapText="1"/>
    </xf>
    <xf numFmtId="0" fontId="70" fillId="58" borderId="14" xfId="160" applyFont="1" applyFill="1" applyBorder="1" applyAlignment="1">
      <alignment vertical="center"/>
    </xf>
    <xf numFmtId="0" fontId="70" fillId="0" borderId="14" xfId="0" applyFont="1" applyBorder="1" applyAlignment="1">
      <alignment vertical="center"/>
    </xf>
    <xf numFmtId="0" fontId="70" fillId="58" borderId="15" xfId="160" applyFont="1" applyFill="1" applyBorder="1" applyAlignment="1">
      <alignment vertical="center"/>
    </xf>
    <xf numFmtId="0" fontId="70" fillId="59" borderId="11" xfId="0" applyFont="1" applyFill="1" applyBorder="1" applyAlignment="1">
      <alignment vertical="center"/>
    </xf>
    <xf numFmtId="0" fontId="70" fillId="59" borderId="16" xfId="0" applyFont="1" applyFill="1" applyBorder="1" applyAlignment="1">
      <alignment vertical="center"/>
    </xf>
    <xf numFmtId="0" fontId="70" fillId="0" borderId="10" xfId="0" applyFont="1" applyFill="1" applyBorder="1" applyAlignment="1">
      <alignment horizontal="left" vertical="center"/>
    </xf>
    <xf numFmtId="166" fontId="70" fillId="0" borderId="15" xfId="0" applyNumberFormat="1" applyFont="1" applyBorder="1" applyAlignment="1">
      <alignment horizontal="center" vertical="center"/>
    </xf>
    <xf numFmtId="165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3" fontId="70" fillId="58" borderId="10" xfId="0" applyNumberFormat="1" applyFont="1" applyFill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58" borderId="10" xfId="0" applyFont="1" applyFill="1" applyBorder="1" applyAlignment="1">
      <alignment horizontal="left" vertical="center"/>
    </xf>
    <xf numFmtId="1" fontId="70" fillId="58" borderId="44" xfId="114" applyNumberFormat="1" applyFont="1" applyFill="1" applyBorder="1" applyAlignment="1">
      <alignment horizontal="left" vertical="center"/>
    </xf>
    <xf numFmtId="1" fontId="70" fillId="59" borderId="10" xfId="0" applyNumberFormat="1" applyFont="1" applyFill="1" applyBorder="1" applyAlignment="1">
      <alignment horizontal="center" vertical="center"/>
    </xf>
    <xf numFmtId="3" fontId="70" fillId="59" borderId="10" xfId="0" applyNumberFormat="1" applyFont="1" applyFill="1" applyBorder="1" applyAlignment="1">
      <alignment horizontal="center" vertical="center"/>
    </xf>
    <xf numFmtId="0" fontId="70" fillId="59" borderId="10" xfId="0" applyFont="1" applyFill="1" applyBorder="1" applyAlignment="1">
      <alignment vertical="center"/>
    </xf>
    <xf numFmtId="0" fontId="70" fillId="57" borderId="16" xfId="0" applyFont="1" applyFill="1" applyBorder="1" applyAlignment="1">
      <alignment vertical="center" wrapText="1"/>
    </xf>
    <xf numFmtId="165" fontId="70" fillId="0" borderId="11" xfId="0" applyNumberFormat="1" applyFont="1" applyBorder="1" applyAlignment="1">
      <alignment horizontal="center" vertical="center"/>
    </xf>
    <xf numFmtId="4" fontId="70" fillId="0" borderId="10" xfId="0" applyNumberFormat="1" applyFont="1" applyBorder="1" applyAlignment="1">
      <alignment horizontal="center" vertical="center"/>
    </xf>
    <xf numFmtId="0" fontId="70" fillId="59" borderId="17" xfId="0" applyFont="1" applyFill="1" applyBorder="1" applyAlignment="1">
      <alignment vertical="center"/>
    </xf>
    <xf numFmtId="0" fontId="70" fillId="59" borderId="18" xfId="0" applyFont="1" applyFill="1" applyBorder="1" applyAlignment="1">
      <alignment vertical="center"/>
    </xf>
    <xf numFmtId="0" fontId="70" fillId="0" borderId="15" xfId="0" applyFont="1" applyBorder="1" applyAlignment="1">
      <alignment vertical="center"/>
    </xf>
    <xf numFmtId="165" fontId="70" fillId="0" borderId="15" xfId="0" applyNumberFormat="1" applyFont="1" applyBorder="1" applyAlignment="1">
      <alignment horizontal="center" vertical="center"/>
    </xf>
    <xf numFmtId="0" fontId="70" fillId="58" borderId="10" xfId="0" applyFont="1" applyFill="1" applyBorder="1" applyAlignment="1">
      <alignment horizontal="center" vertical="center"/>
    </xf>
    <xf numFmtId="0" fontId="70" fillId="59" borderId="10" xfId="0" applyFont="1" applyFill="1" applyBorder="1" applyAlignment="1">
      <alignment horizontal="left" vertical="center"/>
    </xf>
    <xf numFmtId="0" fontId="70" fillId="57" borderId="17" xfId="0" applyFont="1" applyFill="1" applyBorder="1" applyAlignment="1">
      <alignment horizontal="left" vertical="center" wrapText="1"/>
    </xf>
    <xf numFmtId="0" fontId="70" fillId="57" borderId="19" xfId="0" applyFont="1" applyFill="1" applyBorder="1" applyAlignment="1">
      <alignment horizontal="left" vertical="center" wrapText="1"/>
    </xf>
    <xf numFmtId="4" fontId="70" fillId="57" borderId="17" xfId="0" applyNumberFormat="1" applyFont="1" applyFill="1" applyBorder="1" applyAlignment="1">
      <alignment horizontal="left" vertical="center" wrapText="1"/>
    </xf>
    <xf numFmtId="3" fontId="70" fillId="57" borderId="17" xfId="0" applyNumberFormat="1" applyFont="1" applyFill="1" applyBorder="1" applyAlignment="1">
      <alignment horizontal="left" vertical="center" wrapText="1"/>
    </xf>
    <xf numFmtId="165" fontId="70" fillId="0" borderId="10" xfId="0" applyNumberFormat="1" applyFont="1" applyFill="1" applyBorder="1" applyAlignment="1">
      <alignment horizontal="center" vertical="center"/>
    </xf>
    <xf numFmtId="0" fontId="70" fillId="59" borderId="10" xfId="0" applyFont="1" applyFill="1" applyBorder="1" applyAlignment="1">
      <alignment horizontal="center" vertical="center"/>
    </xf>
    <xf numFmtId="0" fontId="70" fillId="56" borderId="10" xfId="0" applyFont="1" applyFill="1" applyBorder="1" applyAlignment="1">
      <alignment horizontal="left" vertical="center" wrapText="1"/>
    </xf>
    <xf numFmtId="4" fontId="69" fillId="0" borderId="0" xfId="0" applyNumberFormat="1" applyFont="1"/>
    <xf numFmtId="1" fontId="69" fillId="0" borderId="0" xfId="0" applyNumberFormat="1" applyFont="1"/>
    <xf numFmtId="0" fontId="69" fillId="0" borderId="0" xfId="0" applyFont="1" applyAlignment="1">
      <alignment horizontal="right"/>
    </xf>
    <xf numFmtId="3" fontId="69" fillId="0" borderId="0" xfId="0" applyNumberFormat="1" applyFont="1" applyAlignment="1">
      <alignment horizontal="right"/>
    </xf>
    <xf numFmtId="0" fontId="71" fillId="0" borderId="0" xfId="0" applyFont="1"/>
    <xf numFmtId="0" fontId="69" fillId="58" borderId="0" xfId="0" applyFont="1" applyFill="1"/>
    <xf numFmtId="0" fontId="72" fillId="58" borderId="15" xfId="160" applyFont="1" applyFill="1" applyBorder="1" applyAlignment="1">
      <alignment vertical="center"/>
    </xf>
    <xf numFmtId="0" fontId="72" fillId="0" borderId="15" xfId="0" applyFont="1" applyFill="1" applyBorder="1" applyAlignment="1">
      <alignment vertical="center"/>
    </xf>
    <xf numFmtId="166" fontId="72" fillId="0" borderId="15" xfId="0" applyNumberFormat="1" applyFont="1" applyBorder="1" applyAlignment="1">
      <alignment horizontal="center" vertical="center"/>
    </xf>
    <xf numFmtId="4" fontId="72" fillId="0" borderId="10" xfId="0" applyNumberFormat="1" applyFont="1" applyBorder="1" applyAlignment="1">
      <alignment horizontal="center" vertical="center"/>
    </xf>
    <xf numFmtId="0" fontId="72" fillId="58" borderId="10" xfId="0" applyFont="1" applyFill="1" applyBorder="1" applyAlignment="1">
      <alignment horizontal="center" vertical="center"/>
    </xf>
    <xf numFmtId="3" fontId="72" fillId="58" borderId="10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1" fontId="72" fillId="58" borderId="44" xfId="114" applyNumberFormat="1" applyFont="1" applyFill="1" applyBorder="1" applyAlignment="1">
      <alignment horizontal="left" vertical="center"/>
    </xf>
    <xf numFmtId="0" fontId="72" fillId="59" borderId="11" xfId="0" applyFont="1" applyFill="1" applyBorder="1" applyAlignment="1">
      <alignment vertical="center"/>
    </xf>
    <xf numFmtId="0" fontId="72" fillId="59" borderId="16" xfId="0" applyFont="1" applyFill="1" applyBorder="1" applyAlignment="1">
      <alignment vertical="center"/>
    </xf>
    <xf numFmtId="1" fontId="72" fillId="59" borderId="10" xfId="0" applyNumberFormat="1" applyFont="1" applyFill="1" applyBorder="1" applyAlignment="1">
      <alignment horizontal="center" vertical="center"/>
    </xf>
    <xf numFmtId="3" fontId="72" fillId="59" borderId="10" xfId="0" applyNumberFormat="1" applyFont="1" applyFill="1" applyBorder="1" applyAlignment="1">
      <alignment horizontal="center" vertical="center"/>
    </xf>
    <xf numFmtId="0" fontId="72" fillId="59" borderId="10" xfId="0" applyFont="1" applyFill="1" applyBorder="1" applyAlignment="1">
      <alignment vertical="center"/>
    </xf>
    <xf numFmtId="0" fontId="72" fillId="57" borderId="10" xfId="0" applyFont="1" applyFill="1" applyBorder="1" applyAlignment="1">
      <alignment vertical="center" wrapText="1"/>
    </xf>
    <xf numFmtId="0" fontId="72" fillId="59" borderId="17" xfId="0" applyFont="1" applyFill="1" applyBorder="1" applyAlignment="1">
      <alignment vertical="center"/>
    </xf>
    <xf numFmtId="0" fontId="72" fillId="57" borderId="10" xfId="0" applyFont="1" applyFill="1" applyBorder="1" applyAlignment="1">
      <alignment horizontal="right" vertical="center" wrapText="1"/>
    </xf>
    <xf numFmtId="0" fontId="72" fillId="56" borderId="10" xfId="0" applyFont="1" applyFill="1" applyBorder="1" applyAlignment="1">
      <alignment horizontal="left" vertical="center" wrapText="1"/>
    </xf>
    <xf numFmtId="0" fontId="72" fillId="0" borderId="10" xfId="0" applyFont="1" applyFill="1" applyBorder="1" applyAlignment="1">
      <alignment horizontal="right" vertical="center"/>
    </xf>
    <xf numFmtId="0" fontId="72" fillId="0" borderId="11" xfId="0" applyFont="1" applyFill="1" applyBorder="1" applyAlignment="1">
      <alignment horizontal="left" vertical="center"/>
    </xf>
    <xf numFmtId="4" fontId="72" fillId="0" borderId="15" xfId="0" applyNumberFormat="1" applyFont="1" applyBorder="1" applyAlignment="1">
      <alignment horizontal="center" vertical="center"/>
    </xf>
    <xf numFmtId="3" fontId="72" fillId="58" borderId="15" xfId="0" applyNumberFormat="1" applyFont="1" applyFill="1" applyBorder="1" applyAlignment="1">
      <alignment horizontal="center" vertical="center"/>
    </xf>
    <xf numFmtId="0" fontId="72" fillId="58" borderId="16" xfId="0" applyFont="1" applyFill="1" applyBorder="1" applyAlignment="1">
      <alignment horizontal="left" vertical="center"/>
    </xf>
    <xf numFmtId="1" fontId="72" fillId="59" borderId="12" xfId="0" applyNumberFormat="1" applyFont="1" applyFill="1" applyBorder="1" applyAlignment="1">
      <alignment horizontal="center" vertical="center"/>
    </xf>
    <xf numFmtId="3" fontId="72" fillId="59" borderId="12" xfId="0" applyNumberFormat="1" applyFont="1" applyFill="1" applyBorder="1" applyAlignment="1">
      <alignment horizontal="center" vertical="center"/>
    </xf>
    <xf numFmtId="0" fontId="70" fillId="24" borderId="15" xfId="175" applyFont="1" applyFill="1" applyBorder="1" applyAlignment="1">
      <alignment horizontal="center" vertical="center"/>
    </xf>
    <xf numFmtId="0" fontId="70" fillId="24" borderId="15" xfId="175" applyFont="1" applyFill="1" applyBorder="1" applyAlignment="1">
      <alignment horizontal="center" vertical="center" wrapText="1"/>
    </xf>
    <xf numFmtId="3" fontId="70" fillId="24" borderId="15" xfId="175" applyNumberFormat="1" applyFont="1" applyFill="1" applyBorder="1" applyAlignment="1">
      <alignment horizontal="center" vertical="center" wrapText="1"/>
    </xf>
    <xf numFmtId="0" fontId="70" fillId="24" borderId="14" xfId="175" applyFont="1" applyFill="1" applyBorder="1" applyAlignment="1">
      <alignment horizontal="center" vertical="center" wrapText="1"/>
    </xf>
    <xf numFmtId="0" fontId="70" fillId="0" borderId="15" xfId="0" applyFont="1" applyBorder="1" applyAlignment="1">
      <alignment horizontal="right" vertical="center"/>
    </xf>
    <xf numFmtId="166" fontId="73" fillId="0" borderId="15" xfId="0" applyNumberFormat="1" applyFont="1" applyBorder="1" applyAlignment="1">
      <alignment horizontal="center" vertical="center"/>
    </xf>
    <xf numFmtId="3" fontId="73" fillId="0" borderId="15" xfId="0" applyNumberFormat="1" applyFont="1" applyBorder="1" applyAlignment="1">
      <alignment horizontal="center" vertical="center"/>
    </xf>
    <xf numFmtId="166" fontId="74" fillId="0" borderId="15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7" borderId="17" xfId="0" applyFont="1" applyFill="1" applyBorder="1" applyAlignment="1">
      <alignment horizontal="left" vertical="center" wrapText="1"/>
    </xf>
    <xf numFmtId="0" fontId="75" fillId="0" borderId="0" xfId="0" applyFont="1"/>
    <xf numFmtId="0" fontId="72" fillId="58" borderId="15" xfId="160" applyFont="1" applyFill="1" applyBorder="1" applyAlignment="1">
      <alignment vertical="center"/>
    </xf>
    <xf numFmtId="166" fontId="72" fillId="0" borderId="15" xfId="0" applyNumberFormat="1" applyFont="1" applyBorder="1" applyAlignment="1">
      <alignment horizontal="center" vertical="center"/>
    </xf>
    <xf numFmtId="0" fontId="72" fillId="60" borderId="14" xfId="160" applyFont="1" applyFill="1" applyBorder="1" applyAlignment="1">
      <alignment vertical="center"/>
    </xf>
    <xf numFmtId="0" fontId="76" fillId="60" borderId="20" xfId="160" applyFont="1" applyFill="1" applyBorder="1" applyAlignment="1">
      <alignment horizontal="center" vertical="center"/>
    </xf>
    <xf numFmtId="166" fontId="76" fillId="60" borderId="21" xfId="160" applyNumberFormat="1" applyFont="1" applyFill="1" applyBorder="1" applyAlignment="1">
      <alignment horizontal="center" vertical="center"/>
    </xf>
    <xf numFmtId="0" fontId="76" fillId="60" borderId="44" xfId="160" applyFont="1" applyFill="1" applyBorder="1" applyAlignment="1">
      <alignment horizontal="left" vertical="center"/>
    </xf>
    <xf numFmtId="0" fontId="76" fillId="58" borderId="15" xfId="160" applyFont="1" applyFill="1" applyBorder="1" applyAlignment="1">
      <alignment vertical="center"/>
    </xf>
    <xf numFmtId="165" fontId="77" fillId="58" borderId="15" xfId="160" applyNumberFormat="1" applyFont="1" applyFill="1" applyBorder="1" applyAlignment="1">
      <alignment horizontal="center" vertical="center"/>
    </xf>
    <xf numFmtId="1" fontId="76" fillId="58" borderId="44" xfId="114" applyNumberFormat="1" applyFont="1" applyFill="1" applyBorder="1" applyAlignment="1">
      <alignment horizontal="left" vertical="center"/>
    </xf>
    <xf numFmtId="0" fontId="72" fillId="58" borderId="14" xfId="160" applyFont="1" applyFill="1" applyBorder="1" applyAlignment="1">
      <alignment vertical="center"/>
    </xf>
    <xf numFmtId="165" fontId="76" fillId="0" borderId="15" xfId="205" applyNumberFormat="1" applyFont="1" applyBorder="1" applyAlignment="1">
      <alignment horizontal="left" vertical="center"/>
    </xf>
    <xf numFmtId="0" fontId="76" fillId="0" borderId="15" xfId="205" applyFont="1" applyBorder="1" applyAlignment="1">
      <alignment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45" xfId="160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" fontId="76" fillId="58" borderId="46" xfId="114" applyNumberFormat="1" applyFont="1" applyFill="1" applyBorder="1" applyAlignment="1">
      <alignment horizontal="left" vertical="center"/>
    </xf>
    <xf numFmtId="165" fontId="76" fillId="58" borderId="44" xfId="160" applyNumberFormat="1" applyFont="1" applyFill="1" applyBorder="1" applyAlignment="1">
      <alignment horizontal="left" vertical="center"/>
    </xf>
    <xf numFmtId="0" fontId="76" fillId="0" borderId="15" xfId="205" applyFont="1" applyBorder="1" applyAlignment="1">
      <alignment horizontal="left" vertical="center"/>
    </xf>
    <xf numFmtId="0" fontId="76" fillId="58" borderId="44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1" fillId="0" borderId="0" xfId="0" applyNumberFormat="1" applyFont="1"/>
    <xf numFmtId="0" fontId="71" fillId="58" borderId="0" xfId="0" applyFont="1" applyFill="1"/>
    <xf numFmtId="0" fontId="71" fillId="58" borderId="47" xfId="0" applyFont="1" applyFill="1" applyBorder="1"/>
    <xf numFmtId="0" fontId="72" fillId="59" borderId="22" xfId="0" applyFont="1" applyFill="1" applyBorder="1" applyAlignment="1">
      <alignment vertical="center"/>
    </xf>
    <xf numFmtId="0" fontId="72" fillId="59" borderId="18" xfId="0" applyFont="1" applyFill="1" applyBorder="1" applyAlignment="1">
      <alignment vertical="center"/>
    </xf>
    <xf numFmtId="0" fontId="72" fillId="59" borderId="23" xfId="0" applyFont="1" applyFill="1" applyBorder="1" applyAlignment="1">
      <alignment vertical="center"/>
    </xf>
    <xf numFmtId="0" fontId="72" fillId="58" borderId="15" xfId="160" applyFont="1" applyFill="1" applyBorder="1" applyAlignment="1">
      <alignment vertical="center"/>
    </xf>
    <xf numFmtId="4" fontId="72" fillId="59" borderId="16" xfId="0" applyNumberFormat="1" applyFont="1" applyFill="1" applyBorder="1" applyAlignment="1">
      <alignment vertical="center"/>
    </xf>
    <xf numFmtId="0" fontId="78" fillId="58" borderId="0" xfId="0" applyFont="1" applyFill="1"/>
    <xf numFmtId="0" fontId="79" fillId="58" borderId="0" xfId="0" applyFont="1" applyFill="1"/>
    <xf numFmtId="3" fontId="73" fillId="59" borderId="15" xfId="0" applyNumberFormat="1" applyFont="1" applyFill="1" applyBorder="1" applyAlignment="1">
      <alignment horizontal="center" vertical="center"/>
    </xf>
    <xf numFmtId="3" fontId="77" fillId="61" borderId="48" xfId="175" applyNumberFormat="1" applyFont="1" applyFill="1" applyBorder="1" applyAlignment="1">
      <alignment horizontal="center" vertical="center" wrapText="1"/>
    </xf>
    <xf numFmtId="0" fontId="72" fillId="58" borderId="15" xfId="160" applyFont="1" applyFill="1" applyBorder="1" applyAlignment="1">
      <alignment vertical="center"/>
    </xf>
    <xf numFmtId="166" fontId="72" fillId="0" borderId="15" xfId="0" applyNumberFormat="1" applyFont="1" applyBorder="1" applyAlignment="1">
      <alignment horizontal="center" vertical="center"/>
    </xf>
    <xf numFmtId="1" fontId="70" fillId="59" borderId="24" xfId="0" applyNumberFormat="1" applyFont="1" applyFill="1" applyBorder="1" applyAlignment="1">
      <alignment horizontal="center" vertical="center"/>
    </xf>
    <xf numFmtId="3" fontId="70" fillId="59" borderId="24" xfId="0" applyNumberFormat="1" applyFont="1" applyFill="1" applyBorder="1" applyAlignment="1">
      <alignment horizontal="center" vertical="center"/>
    </xf>
    <xf numFmtId="0" fontId="70" fillId="59" borderId="24" xfId="0" applyFont="1" applyFill="1" applyBorder="1" applyAlignment="1">
      <alignment vertical="center"/>
    </xf>
    <xf numFmtId="0" fontId="65" fillId="0" borderId="49" xfId="0" applyFont="1" applyBorder="1" applyAlignment="1">
      <alignment vertical="center"/>
    </xf>
    <xf numFmtId="0" fontId="65" fillId="0" borderId="50" xfId="0" applyFont="1" applyBorder="1" applyAlignment="1">
      <alignment vertical="center"/>
    </xf>
    <xf numFmtId="0" fontId="69" fillId="0" borderId="47" xfId="0" applyFont="1" applyBorder="1"/>
    <xf numFmtId="0" fontId="69" fillId="0" borderId="51" xfId="0" applyFont="1" applyBorder="1"/>
    <xf numFmtId="0" fontId="80" fillId="58" borderId="15" xfId="0" applyFont="1" applyFill="1" applyBorder="1" applyAlignment="1">
      <alignment vertical="center"/>
    </xf>
    <xf numFmtId="166" fontId="80" fillId="58" borderId="15" xfId="0" applyNumberFormat="1" applyFont="1" applyFill="1" applyBorder="1" applyAlignment="1">
      <alignment horizontal="center" vertical="center"/>
    </xf>
    <xf numFmtId="0" fontId="70" fillId="57" borderId="17" xfId="0" applyFont="1" applyFill="1" applyBorder="1" applyAlignment="1">
      <alignment horizontal="left" vertical="center" wrapText="1"/>
    </xf>
    <xf numFmtId="0" fontId="70" fillId="57" borderId="19" xfId="0" applyFont="1" applyFill="1" applyBorder="1" applyAlignment="1">
      <alignment horizontal="left" vertical="center" wrapText="1"/>
    </xf>
    <xf numFmtId="0" fontId="70" fillId="59" borderId="11" xfId="0" applyFont="1" applyFill="1" applyBorder="1" applyAlignment="1">
      <alignment vertical="center"/>
    </xf>
    <xf numFmtId="0" fontId="70" fillId="59" borderId="16" xfId="0" applyFont="1" applyFill="1" applyBorder="1" applyAlignment="1">
      <alignment vertical="center"/>
    </xf>
    <xf numFmtId="0" fontId="70" fillId="57" borderId="17" xfId="0" applyFont="1" applyFill="1" applyBorder="1" applyAlignment="1">
      <alignment horizontal="left" vertical="center" wrapText="1"/>
    </xf>
    <xf numFmtId="0" fontId="70" fillId="57" borderId="19" xfId="0" applyFont="1" applyFill="1" applyBorder="1" applyAlignment="1">
      <alignment horizontal="left" vertical="center" wrapText="1"/>
    </xf>
    <xf numFmtId="166" fontId="80" fillId="58" borderId="15" xfId="362" applyNumberFormat="1" applyFont="1" applyFill="1" applyBorder="1" applyAlignment="1">
      <alignment horizontal="center" vertical="center"/>
    </xf>
    <xf numFmtId="3" fontId="69" fillId="0" borderId="0" xfId="0" applyNumberFormat="1" applyFont="1"/>
    <xf numFmtId="0" fontId="68" fillId="0" borderId="53" xfId="0" applyFont="1" applyBorder="1" applyAlignment="1">
      <alignment horizontal="center" vertical="center"/>
    </xf>
    <xf numFmtId="0" fontId="72" fillId="57" borderId="17" xfId="0" applyFont="1" applyFill="1" applyBorder="1" applyAlignment="1">
      <alignment horizontal="left" vertical="center" wrapText="1"/>
    </xf>
    <xf numFmtId="0" fontId="72" fillId="57" borderId="19" xfId="0" applyFont="1" applyFill="1" applyBorder="1" applyAlignment="1">
      <alignment horizontal="left" vertical="center" wrapText="1"/>
    </xf>
    <xf numFmtId="0" fontId="72" fillId="59" borderId="18" xfId="0" applyFont="1" applyFill="1" applyBorder="1" applyAlignment="1">
      <alignment vertical="center"/>
    </xf>
    <xf numFmtId="0" fontId="72" fillId="59" borderId="11" xfId="0" applyFont="1" applyFill="1" applyBorder="1" applyAlignment="1">
      <alignment vertical="center"/>
    </xf>
    <xf numFmtId="0" fontId="84" fillId="0" borderId="0" xfId="0" applyFont="1"/>
    <xf numFmtId="0" fontId="68" fillId="0" borderId="59" xfId="0" applyFont="1" applyBorder="1" applyAlignment="1">
      <alignment vertical="center"/>
    </xf>
    <xf numFmtId="0" fontId="68" fillId="0" borderId="63" xfId="0" applyFont="1" applyBorder="1" applyAlignment="1">
      <alignment vertical="center"/>
    </xf>
    <xf numFmtId="0" fontId="68" fillId="0" borderId="62" xfId="0" applyFont="1" applyBorder="1" applyAlignment="1">
      <alignment horizontal="center" vertical="center"/>
    </xf>
    <xf numFmtId="0" fontId="82" fillId="0" borderId="62" xfId="0" applyFont="1" applyBorder="1" applyAlignment="1">
      <alignment horizontal="center" vertical="center"/>
    </xf>
    <xf numFmtId="0" fontId="85" fillId="0" borderId="63" xfId="0" applyFont="1" applyBorder="1" applyAlignment="1">
      <alignment vertical="center"/>
    </xf>
    <xf numFmtId="0" fontId="72" fillId="59" borderId="10" xfId="0" applyFont="1" applyFill="1" applyBorder="1" applyAlignment="1">
      <alignment horizontal="left" vertical="center"/>
    </xf>
    <xf numFmtId="0" fontId="72" fillId="57" borderId="11" xfId="0" applyFont="1" applyFill="1" applyBorder="1" applyAlignment="1">
      <alignment vertical="center" wrapText="1"/>
    </xf>
    <xf numFmtId="0" fontId="72" fillId="57" borderId="16" xfId="0" applyFont="1" applyFill="1" applyBorder="1" applyAlignment="1">
      <alignment vertical="center" wrapText="1"/>
    </xf>
    <xf numFmtId="0" fontId="86" fillId="57" borderId="17" xfId="0" applyFont="1" applyFill="1" applyBorder="1" applyAlignment="1">
      <alignment horizontal="left" vertical="center" wrapText="1"/>
    </xf>
    <xf numFmtId="4" fontId="72" fillId="57" borderId="17" xfId="0" applyNumberFormat="1" applyFont="1" applyFill="1" applyBorder="1" applyAlignment="1">
      <alignment horizontal="left" vertical="center" wrapText="1"/>
    </xf>
    <xf numFmtId="3" fontId="72" fillId="57" borderId="17" xfId="0" applyNumberFormat="1" applyFont="1" applyFill="1" applyBorder="1" applyAlignment="1">
      <alignment horizontal="left" vertical="center" wrapText="1"/>
    </xf>
    <xf numFmtId="0" fontId="72" fillId="58" borderId="60" xfId="160" applyFont="1" applyFill="1" applyBorder="1" applyAlignment="1">
      <alignment vertical="center"/>
    </xf>
    <xf numFmtId="0" fontId="72" fillId="0" borderId="60" xfId="0" applyFont="1" applyFill="1" applyBorder="1" applyAlignment="1">
      <alignment vertical="center"/>
    </xf>
    <xf numFmtId="166" fontId="72" fillId="0" borderId="60" xfId="0" applyNumberFormat="1" applyFont="1" applyBorder="1" applyAlignment="1">
      <alignment horizontal="center" vertical="center"/>
    </xf>
    <xf numFmtId="4" fontId="72" fillId="0" borderId="60" xfId="0" applyNumberFormat="1" applyFont="1" applyBorder="1" applyAlignment="1">
      <alignment horizontal="center" vertical="center"/>
    </xf>
    <xf numFmtId="0" fontId="88" fillId="59" borderId="15" xfId="0" applyFont="1" applyFill="1" applyBorder="1" applyAlignment="1">
      <alignment vertical="center"/>
    </xf>
    <xf numFmtId="0" fontId="88" fillId="0" borderId="15" xfId="200" applyFont="1" applyBorder="1" applyAlignment="1">
      <alignment vertical="center"/>
    </xf>
    <xf numFmtId="0" fontId="88" fillId="56" borderId="10" xfId="0" applyFont="1" applyFill="1" applyBorder="1" applyAlignment="1">
      <alignment horizontal="center" vertical="center" wrapText="1"/>
    </xf>
    <xf numFmtId="0" fontId="88" fillId="0" borderId="10" xfId="176" applyFont="1" applyBorder="1" applyAlignment="1">
      <alignment horizontal="left" vertical="center"/>
    </xf>
    <xf numFmtId="0" fontId="88" fillId="0" borderId="10" xfId="176" applyFont="1" applyBorder="1" applyAlignment="1">
      <alignment horizontal="right" vertical="center"/>
    </xf>
    <xf numFmtId="0" fontId="88" fillId="60" borderId="15" xfId="0" applyFont="1" applyFill="1" applyBorder="1" applyAlignment="1">
      <alignment horizontal="left" vertical="center"/>
    </xf>
    <xf numFmtId="3" fontId="72" fillId="0" borderId="15" xfId="0" applyNumberFormat="1" applyFont="1" applyBorder="1" applyAlignment="1">
      <alignment horizontal="center" vertical="center"/>
    </xf>
    <xf numFmtId="3" fontId="88" fillId="59" borderId="64" xfId="176" applyNumberFormat="1" applyFont="1" applyFill="1" applyBorder="1" applyAlignment="1">
      <alignment horizontal="center" vertical="center"/>
    </xf>
    <xf numFmtId="0" fontId="88" fillId="56" borderId="10" xfId="0" applyFont="1" applyFill="1" applyBorder="1" applyAlignment="1">
      <alignment horizontal="center" vertical="center"/>
    </xf>
    <xf numFmtId="3" fontId="88" fillId="0" borderId="64" xfId="176" applyNumberFormat="1" applyFont="1" applyBorder="1" applyAlignment="1">
      <alignment horizontal="center" vertical="center"/>
    </xf>
    <xf numFmtId="0" fontId="88" fillId="59" borderId="15" xfId="0" applyFont="1" applyFill="1" applyBorder="1" applyAlignment="1">
      <alignment horizontal="center" vertical="center" wrapText="1"/>
    </xf>
    <xf numFmtId="0" fontId="70" fillId="59" borderId="11" xfId="0" applyFont="1" applyFill="1" applyBorder="1" applyAlignment="1">
      <alignment horizontal="right" vertical="center"/>
    </xf>
    <xf numFmtId="0" fontId="70" fillId="59" borderId="16" xfId="0" applyFont="1" applyFill="1" applyBorder="1" applyAlignment="1">
      <alignment horizontal="right" vertical="center"/>
    </xf>
    <xf numFmtId="0" fontId="70" fillId="59" borderId="17" xfId="0" applyFont="1" applyFill="1" applyBorder="1" applyAlignment="1">
      <alignment horizontal="right" vertical="center"/>
    </xf>
    <xf numFmtId="0" fontId="70" fillId="57" borderId="11" xfId="0" applyFont="1" applyFill="1" applyBorder="1" applyAlignment="1">
      <alignment horizontal="right" vertical="center" wrapText="1"/>
    </xf>
    <xf numFmtId="0" fontId="70" fillId="57" borderId="17" xfId="0" applyFont="1" applyFill="1" applyBorder="1" applyAlignment="1">
      <alignment horizontal="right" vertical="center" wrapText="1"/>
    </xf>
    <xf numFmtId="0" fontId="70" fillId="59" borderId="22" xfId="0" applyFont="1" applyFill="1" applyBorder="1" applyAlignment="1">
      <alignment horizontal="right" vertical="center"/>
    </xf>
    <xf numFmtId="0" fontId="70" fillId="59" borderId="18" xfId="0" applyFont="1" applyFill="1" applyBorder="1" applyAlignment="1">
      <alignment horizontal="right" vertical="center"/>
    </xf>
    <xf numFmtId="0" fontId="70" fillId="59" borderId="23" xfId="0" applyFont="1" applyFill="1" applyBorder="1" applyAlignment="1">
      <alignment horizontal="right" vertical="center"/>
    </xf>
    <xf numFmtId="0" fontId="70" fillId="59" borderId="25" xfId="0" applyFont="1" applyFill="1" applyBorder="1" applyAlignment="1">
      <alignment horizontal="right" vertical="center"/>
    </xf>
    <xf numFmtId="0" fontId="70" fillId="59" borderId="26" xfId="0" applyFont="1" applyFill="1" applyBorder="1" applyAlignment="1">
      <alignment horizontal="right" vertical="center"/>
    </xf>
    <xf numFmtId="0" fontId="70" fillId="57" borderId="11" xfId="0" applyFont="1" applyFill="1" applyBorder="1" applyAlignment="1">
      <alignment horizontal="left" vertical="center" wrapText="1"/>
    </xf>
    <xf numFmtId="0" fontId="70" fillId="57" borderId="17" xfId="0" applyFont="1" applyFill="1" applyBorder="1" applyAlignment="1">
      <alignment horizontal="left" vertical="center" wrapText="1"/>
    </xf>
    <xf numFmtId="0" fontId="70" fillId="57" borderId="19" xfId="0" applyFont="1" applyFill="1" applyBorder="1" applyAlignment="1">
      <alignment horizontal="left" vertical="center" wrapText="1"/>
    </xf>
    <xf numFmtId="0" fontId="70" fillId="57" borderId="16" xfId="0" applyFont="1" applyFill="1" applyBorder="1" applyAlignment="1">
      <alignment horizontal="left" vertical="center" wrapText="1"/>
    </xf>
    <xf numFmtId="1" fontId="70" fillId="59" borderId="22" xfId="0" applyNumberFormat="1" applyFont="1" applyFill="1" applyBorder="1" applyAlignment="1">
      <alignment horizontal="center" vertical="center"/>
    </xf>
    <xf numFmtId="1" fontId="70" fillId="59" borderId="18" xfId="0" applyNumberFormat="1" applyFont="1" applyFill="1" applyBorder="1" applyAlignment="1">
      <alignment horizontal="center" vertical="center"/>
    </xf>
    <xf numFmtId="1" fontId="70" fillId="59" borderId="23" xfId="0" applyNumberFormat="1" applyFont="1" applyFill="1" applyBorder="1" applyAlignment="1">
      <alignment horizontal="center" vertical="center"/>
    </xf>
    <xf numFmtId="1" fontId="70" fillId="59" borderId="25" xfId="0" applyNumberFormat="1" applyFont="1" applyFill="1" applyBorder="1" applyAlignment="1">
      <alignment horizontal="center" vertical="center"/>
    </xf>
    <xf numFmtId="1" fontId="70" fillId="59" borderId="29" xfId="0" applyNumberFormat="1" applyFont="1" applyFill="1" applyBorder="1" applyAlignment="1">
      <alignment horizontal="center" vertical="center"/>
    </xf>
    <xf numFmtId="1" fontId="70" fillId="59" borderId="26" xfId="0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5" fillId="0" borderId="18" xfId="0" applyFont="1" applyBorder="1" applyAlignment="1">
      <alignment horizontal="right" vertical="center"/>
    </xf>
    <xf numFmtId="0" fontId="68" fillId="0" borderId="18" xfId="0" applyFont="1" applyBorder="1" applyAlignment="1">
      <alignment horizontal="center" vertical="center"/>
    </xf>
    <xf numFmtId="0" fontId="70" fillId="59" borderId="25" xfId="0" applyFont="1" applyFill="1" applyBorder="1" applyAlignment="1">
      <alignment vertical="center"/>
    </xf>
    <xf numFmtId="0" fontId="70" fillId="59" borderId="29" xfId="0" applyFont="1" applyFill="1" applyBorder="1" applyAlignment="1">
      <alignment vertical="center"/>
    </xf>
    <xf numFmtId="0" fontId="70" fillId="59" borderId="26" xfId="0" applyFont="1" applyFill="1" applyBorder="1" applyAlignment="1">
      <alignment vertical="center"/>
    </xf>
    <xf numFmtId="0" fontId="70" fillId="57" borderId="27" xfId="0" applyFont="1" applyFill="1" applyBorder="1" applyAlignment="1">
      <alignment horizontal="left" vertical="center" wrapText="1"/>
    </xf>
    <xf numFmtId="0" fontId="70" fillId="57" borderId="28" xfId="0" applyFont="1" applyFill="1" applyBorder="1" applyAlignment="1">
      <alignment horizontal="left" vertical="center" wrapText="1"/>
    </xf>
    <xf numFmtId="0" fontId="70" fillId="57" borderId="22" xfId="0" applyFont="1" applyFill="1" applyBorder="1" applyAlignment="1">
      <alignment horizontal="left" vertical="center" wrapText="1"/>
    </xf>
    <xf numFmtId="0" fontId="70" fillId="57" borderId="18" xfId="0" applyFont="1" applyFill="1" applyBorder="1" applyAlignment="1">
      <alignment horizontal="left" vertical="center" wrapText="1"/>
    </xf>
    <xf numFmtId="0" fontId="70" fillId="57" borderId="0" xfId="0" applyFont="1" applyFill="1" applyBorder="1" applyAlignment="1">
      <alignment horizontal="left" vertical="center" wrapText="1"/>
    </xf>
    <xf numFmtId="0" fontId="70" fillId="59" borderId="27" xfId="0" applyFont="1" applyFill="1" applyBorder="1" applyAlignment="1">
      <alignment vertical="center"/>
    </xf>
    <xf numFmtId="0" fontId="70" fillId="59" borderId="28" xfId="0" applyFont="1" applyFill="1" applyBorder="1" applyAlignment="1">
      <alignment vertical="center"/>
    </xf>
    <xf numFmtId="0" fontId="70" fillId="59" borderId="30" xfId="0" applyFont="1" applyFill="1" applyBorder="1" applyAlignment="1">
      <alignment vertical="center"/>
    </xf>
    <xf numFmtId="0" fontId="70" fillId="59" borderId="0" xfId="0" applyFont="1" applyFill="1" applyBorder="1" applyAlignment="1">
      <alignment vertical="center"/>
    </xf>
    <xf numFmtId="0" fontId="70" fillId="59" borderId="31" xfId="0" applyFont="1" applyFill="1" applyBorder="1" applyAlignment="1">
      <alignment vertical="center"/>
    </xf>
    <xf numFmtId="0" fontId="65" fillId="0" borderId="50" xfId="0" applyFont="1" applyBorder="1" applyAlignment="1">
      <alignment horizontal="center" vertical="center"/>
    </xf>
    <xf numFmtId="0" fontId="65" fillId="0" borderId="52" xfId="0" applyFont="1" applyBorder="1" applyAlignment="1">
      <alignment horizontal="right" vertical="center"/>
    </xf>
    <xf numFmtId="0" fontId="65" fillId="0" borderId="53" xfId="0" applyFont="1" applyBorder="1" applyAlignment="1">
      <alignment horizontal="right" vertical="center"/>
    </xf>
    <xf numFmtId="0" fontId="68" fillId="0" borderId="53" xfId="0" applyFont="1" applyBorder="1" applyAlignment="1">
      <alignment horizontal="center" vertical="center"/>
    </xf>
    <xf numFmtId="2" fontId="81" fillId="60" borderId="14" xfId="0" applyNumberFormat="1" applyFont="1" applyFill="1" applyBorder="1" applyAlignment="1">
      <alignment horizontal="center" vertical="center"/>
    </xf>
    <xf numFmtId="2" fontId="81" fillId="60" borderId="20" xfId="0" applyNumberFormat="1" applyFont="1" applyFill="1" applyBorder="1" applyAlignment="1">
      <alignment horizontal="center" vertical="center"/>
    </xf>
    <xf numFmtId="2" fontId="81" fillId="60" borderId="32" xfId="0" applyNumberFormat="1" applyFont="1" applyFill="1" applyBorder="1" applyAlignment="1">
      <alignment horizontal="center" vertical="center"/>
    </xf>
    <xf numFmtId="0" fontId="82" fillId="58" borderId="0" xfId="0" applyFont="1" applyFill="1" applyAlignment="1">
      <alignment horizontal="center" vertical="center"/>
    </xf>
    <xf numFmtId="0" fontId="82" fillId="58" borderId="21" xfId="0" applyFont="1" applyFill="1" applyBorder="1" applyAlignment="1">
      <alignment horizontal="center" vertical="center"/>
    </xf>
    <xf numFmtId="0" fontId="70" fillId="59" borderId="14" xfId="0" applyFont="1" applyFill="1" applyBorder="1" applyAlignment="1">
      <alignment horizontal="center" vertical="center"/>
    </xf>
    <xf numFmtId="0" fontId="70" fillId="59" borderId="32" xfId="0" applyFont="1" applyFill="1" applyBorder="1" applyAlignment="1">
      <alignment horizontal="center" vertical="center"/>
    </xf>
    <xf numFmtId="2" fontId="83" fillId="59" borderId="20" xfId="0" applyNumberFormat="1" applyFont="1" applyFill="1" applyBorder="1" applyAlignment="1">
      <alignment horizontal="center"/>
    </xf>
    <xf numFmtId="0" fontId="70" fillId="0" borderId="14" xfId="0" applyFont="1" applyBorder="1" applyAlignment="1">
      <alignment horizontal="center" vertical="center"/>
    </xf>
    <xf numFmtId="0" fontId="70" fillId="0" borderId="32" xfId="0" applyFont="1" applyBorder="1" applyAlignment="1">
      <alignment horizontal="center" vertical="center"/>
    </xf>
    <xf numFmtId="2" fontId="83" fillId="0" borderId="20" xfId="0" applyNumberFormat="1" applyFont="1" applyBorder="1" applyAlignment="1">
      <alignment horizontal="center"/>
    </xf>
    <xf numFmtId="0" fontId="88" fillId="59" borderId="11" xfId="176" applyFont="1" applyFill="1" applyBorder="1" applyAlignment="1">
      <alignment horizontal="center" vertical="center"/>
    </xf>
    <xf numFmtId="0" fontId="88" fillId="59" borderId="16" xfId="176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7" fillId="0" borderId="18" xfId="0" applyFont="1" applyBorder="1" applyAlignment="1">
      <alignment horizontal="center" vertical="center"/>
    </xf>
    <xf numFmtId="0" fontId="88" fillId="60" borderId="27" xfId="0" applyFont="1" applyFill="1" applyBorder="1" applyAlignment="1">
      <alignment horizontal="right" vertical="center"/>
    </xf>
    <xf numFmtId="0" fontId="88" fillId="60" borderId="19" xfId="0" applyFont="1" applyFill="1" applyBorder="1" applyAlignment="1">
      <alignment horizontal="right" vertical="center"/>
    </xf>
    <xf numFmtId="0" fontId="88" fillId="60" borderId="65" xfId="0" applyFont="1" applyFill="1" applyBorder="1" applyAlignment="1">
      <alignment horizontal="right" vertical="center"/>
    </xf>
    <xf numFmtId="0" fontId="82" fillId="58" borderId="54" xfId="0" applyFont="1" applyFill="1" applyBorder="1" applyAlignment="1">
      <alignment horizontal="center" vertical="center"/>
    </xf>
    <xf numFmtId="0" fontId="82" fillId="58" borderId="55" xfId="0" applyFont="1" applyFill="1" applyBorder="1" applyAlignment="1">
      <alignment horizontal="center" vertical="center"/>
    </xf>
    <xf numFmtId="0" fontId="82" fillId="58" borderId="56" xfId="0" applyFont="1" applyFill="1" applyBorder="1" applyAlignment="1">
      <alignment horizontal="center" vertical="center"/>
    </xf>
    <xf numFmtId="0" fontId="72" fillId="59" borderId="57" xfId="160" applyFont="1" applyFill="1" applyBorder="1" applyAlignment="1">
      <alignment horizontal="center" vertical="center"/>
    </xf>
    <xf numFmtId="0" fontId="72" fillId="59" borderId="33" xfId="160" applyFont="1" applyFill="1" applyBorder="1" applyAlignment="1">
      <alignment horizontal="center" vertical="center"/>
    </xf>
    <xf numFmtId="0" fontId="72" fillId="56" borderId="57" xfId="160" applyFont="1" applyFill="1" applyBorder="1" applyAlignment="1">
      <alignment horizontal="center" vertical="center" wrapText="1"/>
    </xf>
    <xf numFmtId="0" fontId="72" fillId="56" borderId="33" xfId="160" applyFont="1" applyFill="1" applyBorder="1" applyAlignment="1">
      <alignment horizontal="center" vertical="center" wrapText="1"/>
    </xf>
    <xf numFmtId="14" fontId="72" fillId="59" borderId="34" xfId="160" applyNumberFormat="1" applyFont="1" applyFill="1" applyBorder="1" applyAlignment="1">
      <alignment horizontal="center" vertical="center"/>
    </xf>
    <xf numFmtId="14" fontId="72" fillId="59" borderId="33" xfId="160" applyNumberFormat="1" applyFont="1" applyFill="1" applyBorder="1" applyAlignment="1">
      <alignment horizontal="center" vertical="center"/>
    </xf>
    <xf numFmtId="0" fontId="72" fillId="59" borderId="58" xfId="160" applyFont="1" applyFill="1" applyBorder="1" applyAlignment="1">
      <alignment horizontal="center" vertical="center"/>
    </xf>
    <xf numFmtId="0" fontId="68" fillId="0" borderId="61" xfId="0" applyFont="1" applyBorder="1" applyAlignment="1">
      <alignment horizontal="center" vertical="center"/>
    </xf>
    <xf numFmtId="0" fontId="68" fillId="0" borderId="59" xfId="0" applyFont="1" applyBorder="1" applyAlignment="1">
      <alignment horizontal="center" vertical="center"/>
    </xf>
    <xf numFmtId="0" fontId="68" fillId="0" borderId="52" xfId="0" applyFont="1" applyBorder="1" applyAlignment="1">
      <alignment horizontal="center" vertical="center"/>
    </xf>
    <xf numFmtId="0" fontId="70" fillId="59" borderId="11" xfId="0" applyFont="1" applyFill="1" applyBorder="1" applyAlignment="1">
      <alignment vertical="center"/>
    </xf>
    <xf numFmtId="0" fontId="70" fillId="59" borderId="17" xfId="0" applyFont="1" applyFill="1" applyBorder="1" applyAlignment="1">
      <alignment vertical="center"/>
    </xf>
    <xf numFmtId="0" fontId="70" fillId="59" borderId="18" xfId="0" applyFont="1" applyFill="1" applyBorder="1" applyAlignment="1">
      <alignment vertical="center"/>
    </xf>
    <xf numFmtId="0" fontId="70" fillId="59" borderId="16" xfId="0" applyFont="1" applyFill="1" applyBorder="1" applyAlignment="1">
      <alignment vertical="center"/>
    </xf>
    <xf numFmtId="0" fontId="72" fillId="59" borderId="11" xfId="0" applyFont="1" applyFill="1" applyBorder="1" applyAlignment="1">
      <alignment horizontal="right" vertical="center"/>
    </xf>
    <xf numFmtId="0" fontId="72" fillId="59" borderId="16" xfId="0" applyFont="1" applyFill="1" applyBorder="1" applyAlignment="1">
      <alignment horizontal="right" vertical="center"/>
    </xf>
    <xf numFmtId="0" fontId="72" fillId="59" borderId="11" xfId="0" applyFont="1" applyFill="1" applyBorder="1" applyAlignment="1">
      <alignment horizontal="center" vertical="center"/>
    </xf>
    <xf numFmtId="0" fontId="72" fillId="59" borderId="17" xfId="0" applyFont="1" applyFill="1" applyBorder="1" applyAlignment="1">
      <alignment horizontal="center" vertical="center"/>
    </xf>
    <xf numFmtId="0" fontId="72" fillId="59" borderId="16" xfId="0" applyFont="1" applyFill="1" applyBorder="1" applyAlignment="1">
      <alignment horizontal="center" vertical="center"/>
    </xf>
    <xf numFmtId="0" fontId="72" fillId="59" borderId="11" xfId="0" applyFont="1" applyFill="1" applyBorder="1" applyAlignment="1">
      <alignment vertical="center"/>
    </xf>
    <xf numFmtId="0" fontId="72" fillId="59" borderId="16" xfId="0" applyFont="1" applyFill="1" applyBorder="1" applyAlignment="1">
      <alignment vertical="center"/>
    </xf>
    <xf numFmtId="0" fontId="82" fillId="0" borderId="61" xfId="0" applyFont="1" applyBorder="1" applyAlignment="1">
      <alignment horizontal="center" vertical="center"/>
    </xf>
    <xf numFmtId="0" fontId="82" fillId="0" borderId="59" xfId="0" applyFont="1" applyBorder="1" applyAlignment="1">
      <alignment horizontal="center" vertical="center"/>
    </xf>
    <xf numFmtId="0" fontId="82" fillId="0" borderId="52" xfId="0" applyFont="1" applyBorder="1" applyAlignment="1">
      <alignment horizontal="center" vertical="center"/>
    </xf>
    <xf numFmtId="0" fontId="82" fillId="0" borderId="53" xfId="0" applyFont="1" applyBorder="1" applyAlignment="1">
      <alignment horizontal="center" vertical="center"/>
    </xf>
    <xf numFmtId="0" fontId="72" fillId="57" borderId="11" xfId="0" applyFont="1" applyFill="1" applyBorder="1" applyAlignment="1">
      <alignment horizontal="left" vertical="center" wrapText="1"/>
    </xf>
    <xf numFmtId="0" fontId="72" fillId="57" borderId="17" xfId="0" applyFont="1" applyFill="1" applyBorder="1" applyAlignment="1">
      <alignment horizontal="left" vertical="center" wrapText="1"/>
    </xf>
    <xf numFmtId="0" fontId="72" fillId="57" borderId="19" xfId="0" applyFont="1" applyFill="1" applyBorder="1" applyAlignment="1">
      <alignment horizontal="left" vertical="center" wrapText="1"/>
    </xf>
    <xf numFmtId="0" fontId="72" fillId="57" borderId="16" xfId="0" applyFont="1" applyFill="1" applyBorder="1" applyAlignment="1">
      <alignment horizontal="left" vertical="center" wrapText="1"/>
    </xf>
    <xf numFmtId="0" fontId="72" fillId="59" borderId="22" xfId="0" applyFont="1" applyFill="1" applyBorder="1" applyAlignment="1">
      <alignment vertical="center"/>
    </xf>
    <xf numFmtId="0" fontId="72" fillId="59" borderId="18" xfId="0" applyFont="1" applyFill="1" applyBorder="1" applyAlignment="1">
      <alignment vertical="center"/>
    </xf>
    <xf numFmtId="0" fontId="72" fillId="59" borderId="23" xfId="0" applyFont="1" applyFill="1" applyBorder="1" applyAlignment="1">
      <alignment vertical="center"/>
    </xf>
    <xf numFmtId="0" fontId="72" fillId="57" borderId="27" xfId="0" applyFont="1" applyFill="1" applyBorder="1" applyAlignment="1">
      <alignment horizontal="left" vertical="center" wrapText="1"/>
    </xf>
    <xf numFmtId="0" fontId="72" fillId="57" borderId="28" xfId="0" applyFont="1" applyFill="1" applyBorder="1" applyAlignment="1">
      <alignment horizontal="left" vertical="center" wrapText="1"/>
    </xf>
    <xf numFmtId="0" fontId="68" fillId="0" borderId="50" xfId="0" applyFont="1" applyBorder="1" applyAlignment="1">
      <alignment horizontal="center" vertical="center"/>
    </xf>
    <xf numFmtId="1" fontId="72" fillId="59" borderId="22" xfId="0" applyNumberFormat="1" applyFont="1" applyFill="1" applyBorder="1" applyAlignment="1">
      <alignment horizontal="center" vertical="center"/>
    </xf>
    <xf numFmtId="1" fontId="72" fillId="59" borderId="18" xfId="0" applyNumberFormat="1" applyFont="1" applyFill="1" applyBorder="1" applyAlignment="1">
      <alignment horizontal="center" vertical="center"/>
    </xf>
    <xf numFmtId="1" fontId="72" fillId="59" borderId="23" xfId="0" applyNumberFormat="1" applyFont="1" applyFill="1" applyBorder="1" applyAlignment="1">
      <alignment horizontal="center" vertical="center"/>
    </xf>
    <xf numFmtId="0" fontId="72" fillId="59" borderId="17" xfId="0" applyFont="1" applyFill="1" applyBorder="1" applyAlignment="1">
      <alignment vertical="center"/>
    </xf>
    <xf numFmtId="0" fontId="72" fillId="57" borderId="11" xfId="0" applyFont="1" applyFill="1" applyBorder="1" applyAlignment="1">
      <alignment horizontal="right" vertical="center" wrapText="1"/>
    </xf>
    <xf numFmtId="0" fontId="72" fillId="57" borderId="17" xfId="0" applyFont="1" applyFill="1" applyBorder="1" applyAlignment="1">
      <alignment horizontal="right" vertical="center" wrapText="1"/>
    </xf>
    <xf numFmtId="0" fontId="72" fillId="59" borderId="25" xfId="0" applyFont="1" applyFill="1" applyBorder="1" applyAlignment="1">
      <alignment vertical="center"/>
    </xf>
    <xf numFmtId="0" fontId="72" fillId="59" borderId="26" xfId="0" applyFont="1" applyFill="1" applyBorder="1" applyAlignment="1">
      <alignment vertical="center"/>
    </xf>
  </cellXfs>
  <cellStyles count="577">
    <cellStyle name="20% - Accent1" xfId="1" builtinId="30" customBuiltin="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3" xfId="105"/>
    <cellStyle name="Calculation 3 4" xfId="106"/>
    <cellStyle name="Calculation 3 5" xfId="107"/>
    <cellStyle name="Calculation 3 6" xfId="108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3" xfId="147"/>
    <cellStyle name="Input 3 4" xfId="148"/>
    <cellStyle name="Input 3 5" xfId="149"/>
    <cellStyle name="Input 3 6" xfId="150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2" xfId="519"/>
    <cellStyle name="Normal 259 3" xfId="533"/>
    <cellStyle name="Normal 259 4" xfId="547"/>
    <cellStyle name="Normal 259 5" xfId="561"/>
    <cellStyle name="Normal 259 6" xfId="575"/>
    <cellStyle name="Normal 26" xfId="365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3" xfId="469"/>
    <cellStyle name="Note 3 2 4" xfId="470"/>
    <cellStyle name="Note 3 2 5" xfId="471"/>
    <cellStyle name="Note 3 2 6" xfId="472"/>
    <cellStyle name="Note 3 3" xfId="473"/>
    <cellStyle name="Note 3 4" xfId="474"/>
    <cellStyle name="Note 3 5" xfId="475"/>
    <cellStyle name="Note 3 6" xfId="476"/>
    <cellStyle name="Note 3 7" xfId="477"/>
    <cellStyle name="Note 4" xfId="478"/>
    <cellStyle name="Note 5" xfId="479"/>
    <cellStyle name="Note 5 2" xfId="520"/>
    <cellStyle name="Note 5 3" xfId="534"/>
    <cellStyle name="Note 5 4" xfId="548"/>
    <cellStyle name="Note 5 5" xfId="562"/>
    <cellStyle name="Note 5 6" xfId="576"/>
    <cellStyle name="Output" xfId="480" builtinId="21" customBuiltin="1"/>
    <cellStyle name="Output 2" xfId="481"/>
    <cellStyle name="Output 3" xfId="482"/>
    <cellStyle name="Output 3 2" xfId="483"/>
    <cellStyle name="Output 3 3" xfId="484"/>
    <cellStyle name="Output 3 4" xfId="485"/>
    <cellStyle name="Output 3 5" xfId="486"/>
    <cellStyle name="Output 3 6" xfId="487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3" xfId="497"/>
    <cellStyle name="Total 3 4" xfId="498"/>
    <cellStyle name="Total 3 5" xfId="499"/>
    <cellStyle name="Total 3 6" xfId="500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2466975</xdr:colOff>
      <xdr:row>0</xdr:row>
      <xdr:rowOff>0</xdr:rowOff>
    </xdr:from>
    <xdr:to>
      <xdr:col>14</xdr:col>
      <xdr:colOff>2962275</xdr:colOff>
      <xdr:row>1</xdr:row>
      <xdr:rowOff>200025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85050" y="0"/>
          <a:ext cx="4953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2543175</xdr:colOff>
      <xdr:row>42</xdr:row>
      <xdr:rowOff>47625</xdr:rowOff>
    </xdr:from>
    <xdr:to>
      <xdr:col>14</xdr:col>
      <xdr:colOff>2990850</xdr:colOff>
      <xdr:row>43</xdr:row>
      <xdr:rowOff>180974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56475" y="8467725"/>
          <a:ext cx="4476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2000250</xdr:colOff>
      <xdr:row>0</xdr:row>
      <xdr:rowOff>400050</xdr:rowOff>
    </xdr:from>
    <xdr:to>
      <xdr:col>9</xdr:col>
      <xdr:colOff>685800</xdr:colOff>
      <xdr:row>2</xdr:row>
      <xdr:rowOff>76200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009225" y="400050"/>
          <a:ext cx="107632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2</xdr:row>
      <xdr:rowOff>0</xdr:rowOff>
    </xdr:from>
    <xdr:to>
      <xdr:col>8</xdr:col>
      <xdr:colOff>1028700</xdr:colOff>
      <xdr:row>3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2152650</xdr:colOff>
      <xdr:row>0</xdr:row>
      <xdr:rowOff>0</xdr:rowOff>
    </xdr:from>
    <xdr:to>
      <xdr:col>7</xdr:col>
      <xdr:colOff>2752725</xdr:colOff>
      <xdr:row>1</xdr:row>
      <xdr:rowOff>247650</xdr:rowOff>
    </xdr:to>
    <xdr:pic>
      <xdr:nvPicPr>
        <xdr:cNvPr id="329317" name="Picture 3">
          <a:extLst>
            <a:ext uri="{FF2B5EF4-FFF2-40B4-BE49-F238E27FC236}">
              <a16:creationId xmlns:a16="http://schemas.microsoft.com/office/drawing/2014/main" id="{EBC25714-8616-4B14-90E2-A68F97CC8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089250" y="0"/>
          <a:ext cx="600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2171700</xdr:colOff>
      <xdr:row>64</xdr:row>
      <xdr:rowOff>38100</xdr:rowOff>
    </xdr:from>
    <xdr:to>
      <xdr:col>7</xdr:col>
      <xdr:colOff>2733675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1368136</xdr:colOff>
      <xdr:row>35</xdr:row>
      <xdr:rowOff>17317</xdr:rowOff>
    </xdr:from>
    <xdr:to>
      <xdr:col>15</xdr:col>
      <xdr:colOff>2121478</xdr:colOff>
      <xdr:row>36</xdr:row>
      <xdr:rowOff>294751</xdr:rowOff>
    </xdr:to>
    <xdr:pic>
      <xdr:nvPicPr>
        <xdr:cNvPr id="392221" name="Picture 1" descr="173900_logo_final">
          <a:extLst>
            <a:ext uri="{FF2B5EF4-FFF2-40B4-BE49-F238E27FC236}">
              <a16:creationId xmlns:a16="http://schemas.microsoft.com/office/drawing/2014/main" id="{C0606BD2-7BDA-4249-81C0-243C9E9A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274635" y="8563840"/>
          <a:ext cx="753342" cy="7103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1342159</xdr:colOff>
      <xdr:row>0</xdr:row>
      <xdr:rowOff>0</xdr:rowOff>
    </xdr:from>
    <xdr:to>
      <xdr:col>15</xdr:col>
      <xdr:colOff>2134708</xdr:colOff>
      <xdr:row>1</xdr:row>
      <xdr:rowOff>298628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B9B22D-FDBD-4E7B-9FE0-5BE80A85A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21261405" y="0"/>
          <a:ext cx="792549" cy="73158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1386194</xdr:colOff>
      <xdr:row>0</xdr:row>
      <xdr:rowOff>0</xdr:rowOff>
    </xdr:from>
    <xdr:to>
      <xdr:col>13</xdr:col>
      <xdr:colOff>2132597</xdr:colOff>
      <xdr:row>2</xdr:row>
      <xdr:rowOff>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46403" cy="701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89"/>
  <sheetViews>
    <sheetView rightToLeft="1" tabSelected="1" zoomScale="120" zoomScaleNormal="120" workbookViewId="0">
      <selection activeCell="Q2" sqref="Q2"/>
    </sheetView>
  </sheetViews>
  <sheetFormatPr defaultRowHeight="12.75"/>
  <cols>
    <col min="1" max="1" width="1" style="6" customWidth="1"/>
    <col min="2" max="2" width="23.42578125" style="6" customWidth="1"/>
    <col min="3" max="3" width="9.5703125" style="6" customWidth="1"/>
    <col min="4" max="5" width="9" style="6" customWidth="1"/>
    <col min="6" max="6" width="8.5703125" style="6" customWidth="1"/>
    <col min="7" max="7" width="9.140625" style="6" customWidth="1"/>
    <col min="8" max="8" width="8.7109375" style="6" customWidth="1"/>
    <col min="9" max="9" width="9.140625" style="6" customWidth="1"/>
    <col min="10" max="10" width="10.28515625" style="52" customWidth="1"/>
    <col min="11" max="11" width="8.140625" style="53" customWidth="1"/>
    <col min="12" max="12" width="16.140625" style="55" customWidth="1"/>
    <col min="13" max="13" width="17.5703125" style="55" customWidth="1"/>
    <col min="14" max="14" width="8.28515625" style="54" customWidth="1"/>
    <col min="15" max="15" width="45.140625" style="6" customWidth="1"/>
    <col min="16" max="237" width="9.140625" style="6"/>
    <col min="238" max="238" width="11" style="6" customWidth="1"/>
    <col min="239" max="16384" width="9.140625" style="6"/>
  </cols>
  <sheetData>
    <row r="1" spans="2:15" ht="18" customHeight="1">
      <c r="B1" s="1" t="s">
        <v>4</v>
      </c>
      <c r="C1" s="1"/>
      <c r="D1" s="1"/>
      <c r="E1" s="196" t="s">
        <v>396</v>
      </c>
      <c r="F1" s="196"/>
      <c r="G1" s="196"/>
      <c r="H1" s="196"/>
      <c r="I1" s="196"/>
      <c r="J1" s="196"/>
      <c r="K1" s="196"/>
      <c r="L1" s="196"/>
      <c r="M1" s="196"/>
      <c r="N1" s="196"/>
    </row>
    <row r="2" spans="2:15" ht="17.25" customHeight="1">
      <c r="B2" s="197" t="s">
        <v>5</v>
      </c>
      <c r="C2" s="197"/>
      <c r="D2" s="197"/>
      <c r="E2" s="197"/>
      <c r="F2" s="198" t="s">
        <v>395</v>
      </c>
      <c r="G2" s="198"/>
      <c r="H2" s="198"/>
      <c r="I2" s="198"/>
      <c r="J2" s="198"/>
      <c r="K2" s="198"/>
      <c r="L2" s="198"/>
      <c r="M2" s="198"/>
      <c r="N2" s="198"/>
    </row>
    <row r="3" spans="2:15" ht="58.5" customHeight="1">
      <c r="B3" s="16" t="s">
        <v>0</v>
      </c>
      <c r="C3" s="17" t="s">
        <v>6</v>
      </c>
      <c r="D3" s="17" t="s">
        <v>7</v>
      </c>
      <c r="E3" s="17" t="s">
        <v>8</v>
      </c>
      <c r="F3" s="17" t="s">
        <v>9</v>
      </c>
      <c r="G3" s="17" t="s">
        <v>22</v>
      </c>
      <c r="H3" s="17" t="s">
        <v>2</v>
      </c>
      <c r="I3" s="17" t="s">
        <v>23</v>
      </c>
      <c r="J3" s="18" t="s">
        <v>10</v>
      </c>
      <c r="K3" s="19" t="s">
        <v>99</v>
      </c>
      <c r="L3" s="17" t="s">
        <v>64</v>
      </c>
      <c r="M3" s="17" t="s">
        <v>65</v>
      </c>
      <c r="N3" s="17" t="s">
        <v>11</v>
      </c>
      <c r="O3" s="10" t="s">
        <v>1</v>
      </c>
    </row>
    <row r="4" spans="2:15" ht="15.95" customHeight="1">
      <c r="B4" s="15" t="s">
        <v>12</v>
      </c>
      <c r="C4" s="204" t="s">
        <v>3</v>
      </c>
      <c r="D4" s="205"/>
      <c r="E4" s="205"/>
      <c r="F4" s="205"/>
      <c r="G4" s="205"/>
      <c r="H4" s="206"/>
      <c r="I4" s="205"/>
      <c r="J4" s="205"/>
      <c r="K4" s="205"/>
      <c r="L4" s="205"/>
      <c r="M4" s="205"/>
      <c r="N4" s="205"/>
      <c r="O4" s="189"/>
    </row>
    <row r="5" spans="2:15" ht="15">
      <c r="B5" s="14" t="s">
        <v>382</v>
      </c>
      <c r="C5" s="22" t="s">
        <v>174</v>
      </c>
      <c r="D5" s="26">
        <v>0.9</v>
      </c>
      <c r="E5" s="26">
        <v>0.91</v>
      </c>
      <c r="F5" s="26">
        <v>0.89</v>
      </c>
      <c r="G5" s="27">
        <v>0.9</v>
      </c>
      <c r="H5" s="27">
        <v>0.9</v>
      </c>
      <c r="I5" s="27">
        <v>0.91</v>
      </c>
      <c r="J5" s="28">
        <v>-1.098901098901095</v>
      </c>
      <c r="K5" s="29">
        <v>79</v>
      </c>
      <c r="L5" s="29">
        <v>199433261</v>
      </c>
      <c r="M5" s="29">
        <v>179174181.74000001</v>
      </c>
      <c r="N5" s="30">
        <v>5</v>
      </c>
      <c r="O5" s="32" t="s">
        <v>175</v>
      </c>
    </row>
    <row r="6" spans="2:15" ht="15">
      <c r="B6" s="14" t="s">
        <v>47</v>
      </c>
      <c r="C6" s="22" t="s">
        <v>36</v>
      </c>
      <c r="D6" s="26">
        <v>4.5199999999999996</v>
      </c>
      <c r="E6" s="26">
        <v>4.5199999999999996</v>
      </c>
      <c r="F6" s="26">
        <v>4.3499999999999996</v>
      </c>
      <c r="G6" s="27">
        <v>4.43</v>
      </c>
      <c r="H6" s="27">
        <v>4.42</v>
      </c>
      <c r="I6" s="27">
        <v>4.53</v>
      </c>
      <c r="J6" s="28">
        <v>-2.428256070640189</v>
      </c>
      <c r="K6" s="29">
        <v>819</v>
      </c>
      <c r="L6" s="29">
        <v>990268804</v>
      </c>
      <c r="M6" s="29">
        <v>4385669884.8899994</v>
      </c>
      <c r="N6" s="30">
        <v>5</v>
      </c>
      <c r="O6" s="32" t="s">
        <v>48</v>
      </c>
    </row>
    <row r="7" spans="2:15" ht="15">
      <c r="B7" s="14" t="s">
        <v>100</v>
      </c>
      <c r="C7" s="22" t="s">
        <v>101</v>
      </c>
      <c r="D7" s="26">
        <v>1.5</v>
      </c>
      <c r="E7" s="26">
        <v>1.52</v>
      </c>
      <c r="F7" s="26">
        <v>1.41</v>
      </c>
      <c r="G7" s="27">
        <v>1.47</v>
      </c>
      <c r="H7" s="27">
        <v>1.41</v>
      </c>
      <c r="I7" s="27">
        <v>1.5</v>
      </c>
      <c r="J7" s="28">
        <v>-6.0000000000000053</v>
      </c>
      <c r="K7" s="29">
        <v>154</v>
      </c>
      <c r="L7" s="29">
        <v>88332569</v>
      </c>
      <c r="M7" s="29">
        <v>129652422.07000001</v>
      </c>
      <c r="N7" s="30">
        <v>5</v>
      </c>
      <c r="O7" s="32" t="s">
        <v>102</v>
      </c>
    </row>
    <row r="8" spans="2:15" ht="15">
      <c r="B8" s="14" t="s">
        <v>49</v>
      </c>
      <c r="C8" s="22" t="s">
        <v>45</v>
      </c>
      <c r="D8" s="26">
        <v>7.0000000000000007E-2</v>
      </c>
      <c r="E8" s="26">
        <v>7.0000000000000007E-2</v>
      </c>
      <c r="F8" s="26">
        <v>7.0000000000000007E-2</v>
      </c>
      <c r="G8" s="27">
        <v>7.0000000000000007E-2</v>
      </c>
      <c r="H8" s="27">
        <v>7.0000000000000007E-2</v>
      </c>
      <c r="I8" s="27">
        <v>7.0000000000000007E-2</v>
      </c>
      <c r="J8" s="28">
        <v>0</v>
      </c>
      <c r="K8" s="29">
        <v>11</v>
      </c>
      <c r="L8" s="29">
        <v>37368225</v>
      </c>
      <c r="M8" s="29">
        <v>2615775.75</v>
      </c>
      <c r="N8" s="30">
        <v>3</v>
      </c>
      <c r="O8" s="32" t="s">
        <v>66</v>
      </c>
    </row>
    <row r="9" spans="2:15" ht="15">
      <c r="B9" s="14" t="s">
        <v>24</v>
      </c>
      <c r="C9" s="22" t="s">
        <v>25</v>
      </c>
      <c r="D9" s="26">
        <v>0.28999999999999998</v>
      </c>
      <c r="E9" s="26">
        <v>0.28999999999999998</v>
      </c>
      <c r="F9" s="26">
        <v>0.27</v>
      </c>
      <c r="G9" s="27">
        <v>0.28000000000000003</v>
      </c>
      <c r="H9" s="27">
        <v>0.28000000000000003</v>
      </c>
      <c r="I9" s="27">
        <v>0.28999999999999998</v>
      </c>
      <c r="J9" s="28">
        <v>-3.4482758620689502</v>
      </c>
      <c r="K9" s="29">
        <v>14</v>
      </c>
      <c r="L9" s="29">
        <v>8460173</v>
      </c>
      <c r="M9" s="29">
        <v>2373004.1100000003</v>
      </c>
      <c r="N9" s="30">
        <v>4</v>
      </c>
      <c r="O9" s="32" t="s">
        <v>26</v>
      </c>
    </row>
    <row r="10" spans="2:15" ht="15">
      <c r="B10" s="14" t="s">
        <v>50</v>
      </c>
      <c r="C10" s="22" t="s">
        <v>51</v>
      </c>
      <c r="D10" s="26">
        <v>3.1</v>
      </c>
      <c r="E10" s="26">
        <v>3.1</v>
      </c>
      <c r="F10" s="26">
        <v>3</v>
      </c>
      <c r="G10" s="27">
        <v>3.05</v>
      </c>
      <c r="H10" s="27">
        <v>3</v>
      </c>
      <c r="I10" s="27">
        <v>3.1</v>
      </c>
      <c r="J10" s="28">
        <v>-3.2258064516129115</v>
      </c>
      <c r="K10" s="29">
        <v>252</v>
      </c>
      <c r="L10" s="29">
        <v>92704401</v>
      </c>
      <c r="M10" s="29">
        <v>282554009.06</v>
      </c>
      <c r="N10" s="30">
        <v>5</v>
      </c>
      <c r="O10" s="32" t="s">
        <v>52</v>
      </c>
    </row>
    <row r="11" spans="2:15" ht="15">
      <c r="B11" s="14" t="s">
        <v>233</v>
      </c>
      <c r="C11" s="22" t="s">
        <v>234</v>
      </c>
      <c r="D11" s="26">
        <v>0.08</v>
      </c>
      <c r="E11" s="26">
        <v>0.08</v>
      </c>
      <c r="F11" s="26">
        <v>0.08</v>
      </c>
      <c r="G11" s="27">
        <v>0.08</v>
      </c>
      <c r="H11" s="27">
        <v>0.08</v>
      </c>
      <c r="I11" s="27">
        <v>0.08</v>
      </c>
      <c r="J11" s="28">
        <v>0</v>
      </c>
      <c r="K11" s="29">
        <v>17</v>
      </c>
      <c r="L11" s="29">
        <v>55000161</v>
      </c>
      <c r="M11" s="29">
        <v>4400012.88</v>
      </c>
      <c r="N11" s="30">
        <v>4</v>
      </c>
      <c r="O11" s="32" t="s">
        <v>235</v>
      </c>
    </row>
    <row r="12" spans="2:15" ht="15">
      <c r="B12" s="14" t="s">
        <v>73</v>
      </c>
      <c r="C12" s="22" t="s">
        <v>74</v>
      </c>
      <c r="D12" s="26">
        <v>0.28000000000000003</v>
      </c>
      <c r="E12" s="26">
        <v>0.3</v>
      </c>
      <c r="F12" s="26">
        <v>0.28000000000000003</v>
      </c>
      <c r="G12" s="27">
        <v>0.28999999999999998</v>
      </c>
      <c r="H12" s="27">
        <v>0.3</v>
      </c>
      <c r="I12" s="27">
        <v>0.28000000000000003</v>
      </c>
      <c r="J12" s="28">
        <v>7.1428571428571397</v>
      </c>
      <c r="K12" s="29">
        <v>12</v>
      </c>
      <c r="L12" s="29">
        <v>25714331</v>
      </c>
      <c r="M12" s="29">
        <v>7333187.6900000004</v>
      </c>
      <c r="N12" s="30">
        <v>3</v>
      </c>
      <c r="O12" s="32" t="s">
        <v>75</v>
      </c>
    </row>
    <row r="13" spans="2:15" ht="15">
      <c r="B13" s="14" t="s">
        <v>53</v>
      </c>
      <c r="C13" s="22" t="s">
        <v>42</v>
      </c>
      <c r="D13" s="26">
        <v>0.42</v>
      </c>
      <c r="E13" s="26">
        <v>0.45</v>
      </c>
      <c r="F13" s="26">
        <v>0.4</v>
      </c>
      <c r="G13" s="27">
        <v>0.42</v>
      </c>
      <c r="H13" s="27">
        <v>0.4</v>
      </c>
      <c r="I13" s="27">
        <v>0.41</v>
      </c>
      <c r="J13" s="28">
        <v>-2.4390243902438935</v>
      </c>
      <c r="K13" s="29">
        <v>331</v>
      </c>
      <c r="L13" s="29">
        <v>1594441055</v>
      </c>
      <c r="M13" s="29">
        <v>664826331.02999997</v>
      </c>
      <c r="N13" s="30">
        <v>5</v>
      </c>
      <c r="O13" s="32" t="s">
        <v>43</v>
      </c>
    </row>
    <row r="14" spans="2:15" ht="15">
      <c r="B14" s="14" t="s">
        <v>54</v>
      </c>
      <c r="C14" s="22" t="s">
        <v>39</v>
      </c>
      <c r="D14" s="26">
        <v>0.17</v>
      </c>
      <c r="E14" s="26">
        <v>0.17</v>
      </c>
      <c r="F14" s="26">
        <v>0.17</v>
      </c>
      <c r="G14" s="27">
        <v>0.17</v>
      </c>
      <c r="H14" s="27">
        <v>0.17</v>
      </c>
      <c r="I14" s="27">
        <v>0.17</v>
      </c>
      <c r="J14" s="28">
        <v>0</v>
      </c>
      <c r="K14" s="29">
        <v>11</v>
      </c>
      <c r="L14" s="29">
        <v>79300000</v>
      </c>
      <c r="M14" s="29">
        <v>13481000</v>
      </c>
      <c r="N14" s="30">
        <v>3</v>
      </c>
      <c r="O14" s="32" t="s">
        <v>40</v>
      </c>
    </row>
    <row r="15" spans="2:15" ht="15">
      <c r="B15" s="14" t="s">
        <v>392</v>
      </c>
      <c r="C15" s="22" t="s">
        <v>225</v>
      </c>
      <c r="D15" s="26">
        <v>0.2</v>
      </c>
      <c r="E15" s="26">
        <v>0.2</v>
      </c>
      <c r="F15" s="26">
        <v>0.19</v>
      </c>
      <c r="G15" s="27">
        <v>0.19</v>
      </c>
      <c r="H15" s="27">
        <v>0.19</v>
      </c>
      <c r="I15" s="27">
        <v>0.2</v>
      </c>
      <c r="J15" s="28">
        <v>-5.0000000000000044</v>
      </c>
      <c r="K15" s="29">
        <v>3</v>
      </c>
      <c r="L15" s="29">
        <v>426750</v>
      </c>
      <c r="M15" s="29">
        <v>82039.350000000006</v>
      </c>
      <c r="N15" s="30">
        <v>3</v>
      </c>
      <c r="O15" s="32" t="s">
        <v>228</v>
      </c>
    </row>
    <row r="16" spans="2:15" ht="15">
      <c r="B16" s="14" t="s">
        <v>244</v>
      </c>
      <c r="C16" s="22" t="s">
        <v>164</v>
      </c>
      <c r="D16" s="26">
        <v>1.26</v>
      </c>
      <c r="E16" s="26">
        <v>1.44</v>
      </c>
      <c r="F16" s="26">
        <v>1.26</v>
      </c>
      <c r="G16" s="27">
        <v>1.44</v>
      </c>
      <c r="H16" s="27">
        <v>1.44</v>
      </c>
      <c r="I16" s="27">
        <v>1.26</v>
      </c>
      <c r="J16" s="28">
        <v>14.285714285714279</v>
      </c>
      <c r="K16" s="29">
        <v>8</v>
      </c>
      <c r="L16" s="29">
        <v>8135146</v>
      </c>
      <c r="M16" s="29">
        <v>11699283.960000001</v>
      </c>
      <c r="N16" s="30">
        <v>2</v>
      </c>
      <c r="O16" s="32" t="s">
        <v>165</v>
      </c>
    </row>
    <row r="17" spans="2:15" ht="15">
      <c r="B17" s="14" t="s">
        <v>125</v>
      </c>
      <c r="C17" s="22" t="s">
        <v>126</v>
      </c>
      <c r="D17" s="26">
        <v>0.28999999999999998</v>
      </c>
      <c r="E17" s="26">
        <v>0.3</v>
      </c>
      <c r="F17" s="26">
        <v>0.28999999999999998</v>
      </c>
      <c r="G17" s="27">
        <v>0.28999999999999998</v>
      </c>
      <c r="H17" s="27">
        <v>0.28999999999999998</v>
      </c>
      <c r="I17" s="27">
        <v>0.28999999999999998</v>
      </c>
      <c r="J17" s="28">
        <v>0</v>
      </c>
      <c r="K17" s="29">
        <v>20</v>
      </c>
      <c r="L17" s="29">
        <v>87456800</v>
      </c>
      <c r="M17" s="29">
        <v>25365972</v>
      </c>
      <c r="N17" s="30">
        <v>4</v>
      </c>
      <c r="O17" s="32" t="s">
        <v>131</v>
      </c>
    </row>
    <row r="18" spans="2:15" ht="15">
      <c r="B18" s="14" t="s">
        <v>38</v>
      </c>
      <c r="C18" s="22" t="s">
        <v>37</v>
      </c>
      <c r="D18" s="26">
        <v>1.6</v>
      </c>
      <c r="E18" s="26">
        <v>1.73</v>
      </c>
      <c r="F18" s="26">
        <v>1.58</v>
      </c>
      <c r="G18" s="27">
        <v>1.67</v>
      </c>
      <c r="H18" s="27">
        <v>1.65</v>
      </c>
      <c r="I18" s="27">
        <v>1.61</v>
      </c>
      <c r="J18" s="28">
        <v>2.4844720496894235</v>
      </c>
      <c r="K18" s="29">
        <v>858</v>
      </c>
      <c r="L18" s="29">
        <v>1591533048</v>
      </c>
      <c r="M18" s="29">
        <v>2652142694.6199999</v>
      </c>
      <c r="N18" s="30">
        <v>5</v>
      </c>
      <c r="O18" s="32" t="s">
        <v>55</v>
      </c>
    </row>
    <row r="19" spans="2:15" ht="15">
      <c r="B19" s="14" t="s">
        <v>204</v>
      </c>
      <c r="C19" s="22" t="s">
        <v>203</v>
      </c>
      <c r="D19" s="26">
        <v>1</v>
      </c>
      <c r="E19" s="26">
        <v>1</v>
      </c>
      <c r="F19" s="26">
        <v>1</v>
      </c>
      <c r="G19" s="27">
        <v>1</v>
      </c>
      <c r="H19" s="27">
        <v>1</v>
      </c>
      <c r="I19" s="27">
        <v>1</v>
      </c>
      <c r="J19" s="28">
        <v>0</v>
      </c>
      <c r="K19" s="29">
        <v>1</v>
      </c>
      <c r="L19" s="29">
        <v>1988</v>
      </c>
      <c r="M19" s="29">
        <v>1988</v>
      </c>
      <c r="N19" s="30">
        <v>1</v>
      </c>
      <c r="O19" s="32" t="s">
        <v>288</v>
      </c>
    </row>
    <row r="20" spans="2:15" ht="15">
      <c r="B20" s="14" t="s">
        <v>108</v>
      </c>
      <c r="C20" s="22" t="s">
        <v>109</v>
      </c>
      <c r="D20" s="26">
        <v>0.82</v>
      </c>
      <c r="E20" s="26">
        <v>0.82</v>
      </c>
      <c r="F20" s="26">
        <v>0.8</v>
      </c>
      <c r="G20" s="27">
        <v>0.81</v>
      </c>
      <c r="H20" s="27">
        <v>0.81</v>
      </c>
      <c r="I20" s="27">
        <v>0.82</v>
      </c>
      <c r="J20" s="28">
        <v>-1.2195121951219412</v>
      </c>
      <c r="K20" s="29">
        <v>52</v>
      </c>
      <c r="L20" s="29">
        <v>79361246</v>
      </c>
      <c r="M20" s="29">
        <v>63852897.469999999</v>
      </c>
      <c r="N20" s="30">
        <v>4</v>
      </c>
      <c r="O20" s="32" t="s">
        <v>110</v>
      </c>
    </row>
    <row r="21" spans="2:15" ht="15">
      <c r="B21" s="14" t="s">
        <v>195</v>
      </c>
      <c r="C21" s="22" t="s">
        <v>194</v>
      </c>
      <c r="D21" s="26">
        <v>0.09</v>
      </c>
      <c r="E21" s="26">
        <v>0.09</v>
      </c>
      <c r="F21" s="26">
        <v>0.09</v>
      </c>
      <c r="G21" s="27">
        <v>0.09</v>
      </c>
      <c r="H21" s="27">
        <v>0.09</v>
      </c>
      <c r="I21" s="27">
        <v>0.09</v>
      </c>
      <c r="J21" s="28">
        <v>0</v>
      </c>
      <c r="K21" s="29">
        <v>2</v>
      </c>
      <c r="L21" s="29">
        <v>158000</v>
      </c>
      <c r="M21" s="29">
        <v>14220</v>
      </c>
      <c r="N21" s="30">
        <v>2</v>
      </c>
      <c r="O21" s="32" t="s">
        <v>254</v>
      </c>
    </row>
    <row r="22" spans="2:15" ht="15">
      <c r="B22" s="14" t="s">
        <v>416</v>
      </c>
      <c r="C22" s="22" t="s">
        <v>205</v>
      </c>
      <c r="D22" s="26">
        <v>0.85</v>
      </c>
      <c r="E22" s="26">
        <v>0.85</v>
      </c>
      <c r="F22" s="26">
        <v>0.85</v>
      </c>
      <c r="G22" s="27">
        <v>0.85</v>
      </c>
      <c r="H22" s="27">
        <v>0.85</v>
      </c>
      <c r="I22" s="27">
        <v>0.85</v>
      </c>
      <c r="J22" s="28">
        <v>0</v>
      </c>
      <c r="K22" s="29">
        <v>1</v>
      </c>
      <c r="L22" s="29">
        <v>116</v>
      </c>
      <c r="M22" s="29">
        <v>98.6</v>
      </c>
      <c r="N22" s="30">
        <v>1</v>
      </c>
      <c r="O22" s="32" t="s">
        <v>208</v>
      </c>
    </row>
    <row r="23" spans="2:15" ht="15">
      <c r="B23" s="14" t="s">
        <v>415</v>
      </c>
      <c r="C23" s="22" t="s">
        <v>157</v>
      </c>
      <c r="D23" s="26">
        <v>0.28000000000000003</v>
      </c>
      <c r="E23" s="26">
        <v>0.28000000000000003</v>
      </c>
      <c r="F23" s="26">
        <v>0.28000000000000003</v>
      </c>
      <c r="G23" s="27">
        <v>0.28000000000000003</v>
      </c>
      <c r="H23" s="27">
        <v>0.28000000000000003</v>
      </c>
      <c r="I23" s="27">
        <v>0.27</v>
      </c>
      <c r="J23" s="28">
        <v>3.7037037037036979</v>
      </c>
      <c r="K23" s="29">
        <v>4</v>
      </c>
      <c r="L23" s="29">
        <v>1000000000</v>
      </c>
      <c r="M23" s="29">
        <v>280000000</v>
      </c>
      <c r="N23" s="30">
        <v>1</v>
      </c>
      <c r="O23" s="32" t="s">
        <v>158</v>
      </c>
    </row>
    <row r="24" spans="2:15" ht="15">
      <c r="B24" s="14" t="s">
        <v>384</v>
      </c>
      <c r="C24" s="22" t="s">
        <v>152</v>
      </c>
      <c r="D24" s="26">
        <v>0.05</v>
      </c>
      <c r="E24" s="26">
        <v>0.05</v>
      </c>
      <c r="F24" s="26">
        <v>0.05</v>
      </c>
      <c r="G24" s="27">
        <v>0.05</v>
      </c>
      <c r="H24" s="27">
        <v>0.05</v>
      </c>
      <c r="I24" s="27">
        <v>0.05</v>
      </c>
      <c r="J24" s="28">
        <v>0</v>
      </c>
      <c r="K24" s="29">
        <v>5</v>
      </c>
      <c r="L24" s="29">
        <v>100320508</v>
      </c>
      <c r="M24" s="29">
        <v>5016025.4000000004</v>
      </c>
      <c r="N24" s="30">
        <v>3</v>
      </c>
      <c r="O24" s="32" t="s">
        <v>383</v>
      </c>
    </row>
    <row r="25" spans="2:15" ht="13.5" customHeight="1">
      <c r="B25" s="138" t="s">
        <v>387</v>
      </c>
      <c r="C25" s="139"/>
      <c r="D25" s="199"/>
      <c r="E25" s="200"/>
      <c r="F25" s="200"/>
      <c r="G25" s="200"/>
      <c r="H25" s="200"/>
      <c r="I25" s="200"/>
      <c r="J25" s="201"/>
      <c r="K25" s="33">
        <f>SUM(K5:K24)</f>
        <v>2654</v>
      </c>
      <c r="L25" s="34">
        <f>SUM(L5:L24)</f>
        <v>6038416582</v>
      </c>
      <c r="M25" s="34">
        <f>SUM(M5:M24)</f>
        <v>8710255028.6199989</v>
      </c>
      <c r="N25" s="34">
        <v>5</v>
      </c>
      <c r="O25" s="35" t="s">
        <v>14</v>
      </c>
    </row>
    <row r="26" spans="2:15" ht="18" customHeight="1">
      <c r="B26" s="12" t="s">
        <v>27</v>
      </c>
      <c r="C26" s="36"/>
      <c r="D26" s="202" t="s">
        <v>97</v>
      </c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203"/>
    </row>
    <row r="27" spans="2:15" ht="15.95" customHeight="1">
      <c r="B27" s="14" t="s">
        <v>93</v>
      </c>
      <c r="C27" s="25" t="s">
        <v>32</v>
      </c>
      <c r="D27" s="26">
        <v>11.99</v>
      </c>
      <c r="E27" s="26">
        <v>12</v>
      </c>
      <c r="F27" s="26">
        <v>11.75</v>
      </c>
      <c r="G27" s="37">
        <v>11.89</v>
      </c>
      <c r="H27" s="37">
        <v>11.75</v>
      </c>
      <c r="I27" s="37">
        <v>11.99</v>
      </c>
      <c r="J27" s="38">
        <v>-2.0016680567139344</v>
      </c>
      <c r="K27" s="29">
        <v>254</v>
      </c>
      <c r="L27" s="29">
        <v>40004026</v>
      </c>
      <c r="M27" s="29">
        <v>475601119.85000002</v>
      </c>
      <c r="N27" s="30">
        <v>5</v>
      </c>
      <c r="O27" s="31" t="s">
        <v>33</v>
      </c>
    </row>
    <row r="28" spans="2:15" ht="15.95" customHeight="1">
      <c r="B28" s="14" t="s">
        <v>115</v>
      </c>
      <c r="C28" s="25" t="s">
        <v>116</v>
      </c>
      <c r="D28" s="26">
        <v>2.31</v>
      </c>
      <c r="E28" s="26">
        <v>2.34</v>
      </c>
      <c r="F28" s="26">
        <v>2.31</v>
      </c>
      <c r="G28" s="37">
        <v>2.34</v>
      </c>
      <c r="H28" s="37">
        <v>2.34</v>
      </c>
      <c r="I28" s="37">
        <v>2.31</v>
      </c>
      <c r="J28" s="38">
        <v>1.298701298701288</v>
      </c>
      <c r="K28" s="29">
        <v>10</v>
      </c>
      <c r="L28" s="29">
        <v>843606</v>
      </c>
      <c r="M28" s="29">
        <v>1973066.7599999998</v>
      </c>
      <c r="N28" s="30">
        <v>4</v>
      </c>
      <c r="O28" s="31" t="s">
        <v>305</v>
      </c>
    </row>
    <row r="29" spans="2:15" ht="15" customHeight="1">
      <c r="B29" s="23" t="s">
        <v>94</v>
      </c>
      <c r="C29" s="24"/>
      <c r="D29" s="23"/>
      <c r="E29" s="39"/>
      <c r="F29" s="39"/>
      <c r="G29" s="39"/>
      <c r="H29" s="40"/>
      <c r="I29" s="40"/>
      <c r="J29" s="40"/>
      <c r="K29" s="34">
        <f>K28+K27</f>
        <v>264</v>
      </c>
      <c r="L29" s="34">
        <f t="shared" ref="L29:M29" si="0">L28+L27</f>
        <v>40847632</v>
      </c>
      <c r="M29" s="34">
        <f t="shared" si="0"/>
        <v>477574186.61000001</v>
      </c>
      <c r="N29" s="34">
        <v>5</v>
      </c>
      <c r="O29" s="35" t="s">
        <v>14</v>
      </c>
    </row>
    <row r="30" spans="2:15" ht="18" customHeight="1">
      <c r="B30" s="12" t="s">
        <v>117</v>
      </c>
      <c r="C30" s="36"/>
      <c r="D30" s="186" t="s">
        <v>119</v>
      </c>
      <c r="E30" s="187"/>
      <c r="F30" s="187"/>
      <c r="G30" s="187"/>
      <c r="H30" s="188"/>
      <c r="I30" s="188"/>
      <c r="J30" s="188"/>
      <c r="K30" s="187"/>
      <c r="L30" s="187"/>
      <c r="M30" s="187"/>
      <c r="N30" s="187"/>
      <c r="O30" s="189"/>
    </row>
    <row r="31" spans="2:15" ht="15.95" customHeight="1">
      <c r="B31" s="21" t="s">
        <v>306</v>
      </c>
      <c r="C31" s="41" t="s">
        <v>167</v>
      </c>
      <c r="D31" s="26">
        <v>0.85</v>
      </c>
      <c r="E31" s="26">
        <v>0.85</v>
      </c>
      <c r="F31" s="26">
        <v>0.8</v>
      </c>
      <c r="G31" s="37">
        <v>0.8</v>
      </c>
      <c r="H31" s="37">
        <v>0.8</v>
      </c>
      <c r="I31" s="37">
        <v>0.8</v>
      </c>
      <c r="J31" s="38">
        <v>0</v>
      </c>
      <c r="K31" s="29">
        <v>6</v>
      </c>
      <c r="L31" s="29">
        <v>664000</v>
      </c>
      <c r="M31" s="29">
        <v>532700</v>
      </c>
      <c r="N31" s="30">
        <v>4</v>
      </c>
      <c r="O31" s="31" t="s">
        <v>168</v>
      </c>
    </row>
    <row r="32" spans="2:15" ht="15" customHeight="1">
      <c r="B32" s="176" t="s">
        <v>118</v>
      </c>
      <c r="C32" s="177"/>
      <c r="D32" s="181"/>
      <c r="E32" s="182"/>
      <c r="F32" s="182"/>
      <c r="G32" s="182"/>
      <c r="H32" s="182"/>
      <c r="I32" s="182"/>
      <c r="J32" s="183"/>
      <c r="K32" s="33">
        <f>SUM(K31:K31)</f>
        <v>6</v>
      </c>
      <c r="L32" s="34">
        <f>SUM(L31:L31)</f>
        <v>664000</v>
      </c>
      <c r="M32" s="34">
        <f>SUM(M31:M31)</f>
        <v>532700</v>
      </c>
      <c r="N32" s="34"/>
      <c r="O32" s="35" t="s">
        <v>14</v>
      </c>
    </row>
    <row r="33" spans="2:15" ht="12.75" customHeight="1">
      <c r="B33" s="12" t="s">
        <v>28</v>
      </c>
      <c r="C33" s="36"/>
      <c r="D33" s="186" t="s">
        <v>31</v>
      </c>
      <c r="E33" s="187"/>
      <c r="F33" s="187"/>
      <c r="G33" s="187"/>
      <c r="H33" s="188"/>
      <c r="I33" s="187"/>
      <c r="J33" s="187"/>
      <c r="K33" s="187"/>
      <c r="L33" s="187"/>
      <c r="M33" s="187"/>
      <c r="N33" s="187"/>
      <c r="O33" s="189"/>
    </row>
    <row r="34" spans="2:15" ht="15.95" customHeight="1">
      <c r="B34" s="14" t="s">
        <v>330</v>
      </c>
      <c r="C34" s="25" t="s">
        <v>147</v>
      </c>
      <c r="D34" s="26">
        <v>4.32</v>
      </c>
      <c r="E34" s="26">
        <v>4.5</v>
      </c>
      <c r="F34" s="26">
        <v>4.2</v>
      </c>
      <c r="G34" s="37">
        <v>4.25</v>
      </c>
      <c r="H34" s="37">
        <v>4.3</v>
      </c>
      <c r="I34" s="37">
        <v>4.34</v>
      </c>
      <c r="J34" s="38">
        <v>-0.92165898617511122</v>
      </c>
      <c r="K34" s="29">
        <v>15</v>
      </c>
      <c r="L34" s="29">
        <v>1738939</v>
      </c>
      <c r="M34" s="29">
        <v>7383738.7999999998</v>
      </c>
      <c r="N34" s="30">
        <v>3</v>
      </c>
      <c r="O34" s="31" t="s">
        <v>148</v>
      </c>
    </row>
    <row r="35" spans="2:15" ht="15.95" customHeight="1">
      <c r="B35" s="14" t="s">
        <v>217</v>
      </c>
      <c r="C35" s="25" t="s">
        <v>216</v>
      </c>
      <c r="D35" s="26">
        <v>6.99</v>
      </c>
      <c r="E35" s="26">
        <v>7.25</v>
      </c>
      <c r="F35" s="26">
        <v>6.99</v>
      </c>
      <c r="G35" s="37">
        <v>6.99</v>
      </c>
      <c r="H35" s="37">
        <v>7.25</v>
      </c>
      <c r="I35" s="37">
        <v>6.95</v>
      </c>
      <c r="J35" s="38">
        <v>4.3165467625899234</v>
      </c>
      <c r="K35" s="29">
        <v>7</v>
      </c>
      <c r="L35" s="29">
        <v>541000</v>
      </c>
      <c r="M35" s="29">
        <v>3781850</v>
      </c>
      <c r="N35" s="30">
        <v>2</v>
      </c>
      <c r="O35" s="31" t="s">
        <v>222</v>
      </c>
    </row>
    <row r="36" spans="2:15" ht="15.95" customHeight="1">
      <c r="B36" s="14" t="s">
        <v>67</v>
      </c>
      <c r="C36" s="25" t="s">
        <v>68</v>
      </c>
      <c r="D36" s="26">
        <v>4.49</v>
      </c>
      <c r="E36" s="26">
        <v>4.49</v>
      </c>
      <c r="F36" s="26">
        <v>4.3</v>
      </c>
      <c r="G36" s="37">
        <v>4.3899999999999997</v>
      </c>
      <c r="H36" s="37">
        <v>4.3099999999999996</v>
      </c>
      <c r="I36" s="37">
        <v>4.5</v>
      </c>
      <c r="J36" s="38">
        <v>-4.2222222222222268</v>
      </c>
      <c r="K36" s="29">
        <v>27</v>
      </c>
      <c r="L36" s="29">
        <v>3455403</v>
      </c>
      <c r="M36" s="29">
        <v>15153739.690000001</v>
      </c>
      <c r="N36" s="30">
        <v>4</v>
      </c>
      <c r="O36" s="31" t="s">
        <v>69</v>
      </c>
    </row>
    <row r="37" spans="2:15" ht="15.95" customHeight="1">
      <c r="B37" s="14" t="s">
        <v>417</v>
      </c>
      <c r="C37" s="25" t="s">
        <v>182</v>
      </c>
      <c r="D37" s="26">
        <v>0.7</v>
      </c>
      <c r="E37" s="26">
        <v>0.7</v>
      </c>
      <c r="F37" s="26">
        <v>0.7</v>
      </c>
      <c r="G37" s="37">
        <v>0.7</v>
      </c>
      <c r="H37" s="37">
        <v>0.7</v>
      </c>
      <c r="I37" s="37">
        <v>0.75</v>
      </c>
      <c r="J37" s="38">
        <v>-6.6666666666666767</v>
      </c>
      <c r="K37" s="29">
        <v>1</v>
      </c>
      <c r="L37" s="29">
        <v>106</v>
      </c>
      <c r="M37" s="29">
        <v>74.2</v>
      </c>
      <c r="N37" s="30">
        <v>1</v>
      </c>
      <c r="O37" s="31" t="s">
        <v>184</v>
      </c>
    </row>
    <row r="38" spans="2:15" ht="15.95" customHeight="1">
      <c r="B38" s="14" t="s">
        <v>70</v>
      </c>
      <c r="C38" s="25" t="s">
        <v>71</v>
      </c>
      <c r="D38" s="26">
        <v>34.049999999999997</v>
      </c>
      <c r="E38" s="26">
        <v>34.06</v>
      </c>
      <c r="F38" s="26">
        <v>32</v>
      </c>
      <c r="G38" s="37">
        <v>32.659999999999997</v>
      </c>
      <c r="H38" s="37">
        <v>32</v>
      </c>
      <c r="I38" s="37">
        <v>34.01</v>
      </c>
      <c r="J38" s="38">
        <v>-5.9100264628050514</v>
      </c>
      <c r="K38" s="29">
        <v>164</v>
      </c>
      <c r="L38" s="29">
        <v>5723317</v>
      </c>
      <c r="M38" s="29">
        <v>186920512.84</v>
      </c>
      <c r="N38" s="30">
        <v>5</v>
      </c>
      <c r="O38" s="31" t="s">
        <v>72</v>
      </c>
    </row>
    <row r="39" spans="2:15" ht="15.95" customHeight="1">
      <c r="B39" s="14" t="s">
        <v>120</v>
      </c>
      <c r="C39" s="25" t="s">
        <v>121</v>
      </c>
      <c r="D39" s="26">
        <v>0.7</v>
      </c>
      <c r="E39" s="26">
        <v>0.7</v>
      </c>
      <c r="F39" s="26">
        <v>0.7</v>
      </c>
      <c r="G39" s="37">
        <v>0.7</v>
      </c>
      <c r="H39" s="37">
        <v>0.7</v>
      </c>
      <c r="I39" s="37">
        <v>0.7</v>
      </c>
      <c r="J39" s="38">
        <v>0</v>
      </c>
      <c r="K39" s="29">
        <v>1</v>
      </c>
      <c r="L39" s="29">
        <v>14200</v>
      </c>
      <c r="M39" s="29">
        <v>9940</v>
      </c>
      <c r="N39" s="30">
        <v>1</v>
      </c>
      <c r="O39" s="31" t="s">
        <v>338</v>
      </c>
    </row>
    <row r="40" spans="2:15" ht="15.95" customHeight="1">
      <c r="B40" s="14" t="s">
        <v>391</v>
      </c>
      <c r="C40" s="25" t="s">
        <v>206</v>
      </c>
      <c r="D40" s="26">
        <v>2.46</v>
      </c>
      <c r="E40" s="26">
        <v>2.46</v>
      </c>
      <c r="F40" s="26">
        <v>2.0499999999999998</v>
      </c>
      <c r="G40" s="37">
        <v>2.12</v>
      </c>
      <c r="H40" s="37">
        <v>2.0499999999999998</v>
      </c>
      <c r="I40" s="37">
        <v>2.0499999999999998</v>
      </c>
      <c r="J40" s="38">
        <v>0</v>
      </c>
      <c r="K40" s="29">
        <v>6</v>
      </c>
      <c r="L40" s="29">
        <v>717000</v>
      </c>
      <c r="M40" s="29">
        <v>1472420</v>
      </c>
      <c r="N40" s="30">
        <v>2</v>
      </c>
      <c r="O40" s="31" t="s">
        <v>207</v>
      </c>
    </row>
    <row r="41" spans="2:15" ht="15.95" customHeight="1">
      <c r="B41" s="14" t="s">
        <v>386</v>
      </c>
      <c r="C41" s="25" t="s">
        <v>183</v>
      </c>
      <c r="D41" s="26">
        <v>0.73</v>
      </c>
      <c r="E41" s="26">
        <v>0.73</v>
      </c>
      <c r="F41" s="26">
        <v>0.73</v>
      </c>
      <c r="G41" s="37">
        <v>0.73</v>
      </c>
      <c r="H41" s="37">
        <v>0.73</v>
      </c>
      <c r="I41" s="37">
        <v>0.7</v>
      </c>
      <c r="J41" s="38">
        <v>4.2857142857142927</v>
      </c>
      <c r="K41" s="29">
        <v>8</v>
      </c>
      <c r="L41" s="29">
        <v>4484203</v>
      </c>
      <c r="M41" s="29">
        <v>3273468.19</v>
      </c>
      <c r="N41" s="30">
        <v>4</v>
      </c>
      <c r="O41" s="31" t="s">
        <v>185</v>
      </c>
    </row>
    <row r="42" spans="2:15" ht="12" customHeight="1">
      <c r="B42" s="207" t="s">
        <v>95</v>
      </c>
      <c r="C42" s="208"/>
      <c r="D42" s="209"/>
      <c r="E42" s="210"/>
      <c r="F42" s="210"/>
      <c r="G42" s="210"/>
      <c r="H42" s="210"/>
      <c r="I42" s="210"/>
      <c r="J42" s="211"/>
      <c r="K42" s="127">
        <f>SUM(K34:K41)</f>
        <v>229</v>
      </c>
      <c r="L42" s="128">
        <f>SUM(L34:L41)</f>
        <v>16674168</v>
      </c>
      <c r="M42" s="128">
        <f>SUM(M34:M41)</f>
        <v>217995743.72</v>
      </c>
      <c r="N42" s="128">
        <v>5</v>
      </c>
      <c r="O42" s="129" t="s">
        <v>14</v>
      </c>
    </row>
    <row r="43" spans="2:15" ht="19.5" customHeight="1">
      <c r="B43" s="130" t="s">
        <v>4</v>
      </c>
      <c r="C43" s="131"/>
      <c r="D43" s="131"/>
      <c r="E43" s="212" t="s">
        <v>394</v>
      </c>
      <c r="F43" s="212"/>
      <c r="G43" s="212"/>
      <c r="H43" s="212"/>
      <c r="I43" s="212"/>
      <c r="J43" s="212"/>
      <c r="K43" s="212"/>
      <c r="L43" s="212"/>
      <c r="M43" s="212"/>
      <c r="N43" s="212"/>
      <c r="O43" s="132"/>
    </row>
    <row r="44" spans="2:15" ht="15" customHeight="1">
      <c r="B44" s="213" t="s">
        <v>5</v>
      </c>
      <c r="C44" s="214"/>
      <c r="D44" s="214"/>
      <c r="E44" s="214"/>
      <c r="F44" s="215" t="s">
        <v>395</v>
      </c>
      <c r="G44" s="215"/>
      <c r="H44" s="215"/>
      <c r="I44" s="215"/>
      <c r="J44" s="215"/>
      <c r="K44" s="215"/>
      <c r="L44" s="215"/>
      <c r="M44" s="215"/>
      <c r="N44" s="215"/>
      <c r="O44" s="133"/>
    </row>
    <row r="45" spans="2:15" ht="74.25" customHeight="1">
      <c r="B45" s="16" t="s">
        <v>0</v>
      </c>
      <c r="C45" s="17" t="s">
        <v>6</v>
      </c>
      <c r="D45" s="17" t="s">
        <v>7</v>
      </c>
      <c r="E45" s="17" t="s">
        <v>8</v>
      </c>
      <c r="F45" s="17" t="s">
        <v>9</v>
      </c>
      <c r="G45" s="17" t="s">
        <v>22</v>
      </c>
      <c r="H45" s="17" t="s">
        <v>2</v>
      </c>
      <c r="I45" s="17" t="s">
        <v>23</v>
      </c>
      <c r="J45" s="18" t="s">
        <v>10</v>
      </c>
      <c r="K45" s="19" t="s">
        <v>99</v>
      </c>
      <c r="L45" s="17" t="s">
        <v>64</v>
      </c>
      <c r="M45" s="17" t="s">
        <v>65</v>
      </c>
      <c r="N45" s="17" t="s">
        <v>11</v>
      </c>
      <c r="O45" s="10" t="s">
        <v>1</v>
      </c>
    </row>
    <row r="46" spans="2:15" ht="18" customHeight="1">
      <c r="B46" s="13" t="s">
        <v>76</v>
      </c>
      <c r="C46" s="186" t="s">
        <v>30</v>
      </c>
      <c r="D46" s="187"/>
      <c r="E46" s="187"/>
      <c r="F46" s="187"/>
      <c r="G46" s="187"/>
      <c r="H46" s="188"/>
      <c r="I46" s="187"/>
      <c r="J46" s="187"/>
      <c r="K46" s="187"/>
      <c r="L46" s="187"/>
      <c r="M46" s="187"/>
      <c r="N46" s="187"/>
      <c r="O46" s="189"/>
    </row>
    <row r="47" spans="2:15" ht="15.95" customHeight="1">
      <c r="B47" s="14" t="s">
        <v>56</v>
      </c>
      <c r="C47" s="25" t="s">
        <v>57</v>
      </c>
      <c r="D47" s="26">
        <v>2.52</v>
      </c>
      <c r="E47" s="26">
        <v>2.54</v>
      </c>
      <c r="F47" s="26">
        <v>2.4500000000000002</v>
      </c>
      <c r="G47" s="27">
        <v>2.4700000000000002</v>
      </c>
      <c r="H47" s="27">
        <v>2.4900000000000002</v>
      </c>
      <c r="I47" s="27">
        <v>2.54</v>
      </c>
      <c r="J47" s="38">
        <v>-1.9685039370078705</v>
      </c>
      <c r="K47" s="29">
        <v>110</v>
      </c>
      <c r="L47" s="29">
        <v>74157881</v>
      </c>
      <c r="M47" s="29">
        <v>182980637.99000001</v>
      </c>
      <c r="N47" s="30">
        <v>5</v>
      </c>
      <c r="O47" s="31" t="s">
        <v>58</v>
      </c>
    </row>
    <row r="48" spans="2:15" ht="15.95" customHeight="1">
      <c r="B48" s="14" t="s">
        <v>161</v>
      </c>
      <c r="C48" s="25" t="s">
        <v>160</v>
      </c>
      <c r="D48" s="26">
        <v>9.4</v>
      </c>
      <c r="E48" s="26">
        <v>9.75</v>
      </c>
      <c r="F48" s="26">
        <v>8.5</v>
      </c>
      <c r="G48" s="27">
        <v>8.65</v>
      </c>
      <c r="H48" s="27">
        <v>8.7100000000000009</v>
      </c>
      <c r="I48" s="27">
        <v>9.5</v>
      </c>
      <c r="J48" s="38">
        <v>-8.3157894736841982</v>
      </c>
      <c r="K48" s="29">
        <v>12</v>
      </c>
      <c r="L48" s="29">
        <v>458637</v>
      </c>
      <c r="M48" s="29">
        <v>3968982.89</v>
      </c>
      <c r="N48" s="30">
        <v>4</v>
      </c>
      <c r="O48" s="31" t="s">
        <v>162</v>
      </c>
    </row>
    <row r="49" spans="2:15" ht="15.95" customHeight="1">
      <c r="B49" s="14" t="s">
        <v>191</v>
      </c>
      <c r="C49" s="25" t="s">
        <v>189</v>
      </c>
      <c r="D49" s="26">
        <v>16.39</v>
      </c>
      <c r="E49" s="26">
        <v>16.5</v>
      </c>
      <c r="F49" s="26">
        <v>16.39</v>
      </c>
      <c r="G49" s="27">
        <v>16.399999999999999</v>
      </c>
      <c r="H49" s="27">
        <v>16.39</v>
      </c>
      <c r="I49" s="27">
        <v>16.39</v>
      </c>
      <c r="J49" s="38">
        <v>0</v>
      </c>
      <c r="K49" s="29">
        <v>23</v>
      </c>
      <c r="L49" s="29">
        <v>997000</v>
      </c>
      <c r="M49" s="29">
        <v>16345560</v>
      </c>
      <c r="N49" s="30">
        <v>5</v>
      </c>
      <c r="O49" s="31" t="s">
        <v>200</v>
      </c>
    </row>
    <row r="50" spans="2:15" ht="15.95" customHeight="1">
      <c r="B50" s="14" t="s">
        <v>59</v>
      </c>
      <c r="C50" s="25" t="s">
        <v>34</v>
      </c>
      <c r="D50" s="26">
        <v>4.5199999999999996</v>
      </c>
      <c r="E50" s="26">
        <v>4.5599999999999996</v>
      </c>
      <c r="F50" s="26">
        <v>4.4000000000000004</v>
      </c>
      <c r="G50" s="27">
        <v>4.47</v>
      </c>
      <c r="H50" s="27">
        <v>4.42</v>
      </c>
      <c r="I50" s="27">
        <v>4.53</v>
      </c>
      <c r="J50" s="38">
        <v>-2.428256070640189</v>
      </c>
      <c r="K50" s="29">
        <v>304</v>
      </c>
      <c r="L50" s="29">
        <v>119618900</v>
      </c>
      <c r="M50" s="29">
        <v>535199144.44999993</v>
      </c>
      <c r="N50" s="30">
        <v>5</v>
      </c>
      <c r="O50" s="31" t="s">
        <v>35</v>
      </c>
    </row>
    <row r="51" spans="2:15" ht="15.95" customHeight="1">
      <c r="B51" s="14" t="s">
        <v>60</v>
      </c>
      <c r="C51" s="25" t="s">
        <v>41</v>
      </c>
      <c r="D51" s="26">
        <v>2.9</v>
      </c>
      <c r="E51" s="26">
        <v>3</v>
      </c>
      <c r="F51" s="26">
        <v>2.89</v>
      </c>
      <c r="G51" s="27">
        <v>2.93</v>
      </c>
      <c r="H51" s="27">
        <v>3</v>
      </c>
      <c r="I51" s="27">
        <v>3</v>
      </c>
      <c r="J51" s="38">
        <v>0</v>
      </c>
      <c r="K51" s="29">
        <v>22</v>
      </c>
      <c r="L51" s="29">
        <v>7360952</v>
      </c>
      <c r="M51" s="29">
        <v>21586962.219999999</v>
      </c>
      <c r="N51" s="30">
        <v>4</v>
      </c>
      <c r="O51" s="31" t="s">
        <v>61</v>
      </c>
    </row>
    <row r="52" spans="2:15" ht="15.95" customHeight="1">
      <c r="B52" s="14" t="s">
        <v>345</v>
      </c>
      <c r="C52" s="25" t="s">
        <v>77</v>
      </c>
      <c r="D52" s="26">
        <v>2</v>
      </c>
      <c r="E52" s="26">
        <v>2</v>
      </c>
      <c r="F52" s="26">
        <v>2</v>
      </c>
      <c r="G52" s="27">
        <v>2</v>
      </c>
      <c r="H52" s="27">
        <v>2</v>
      </c>
      <c r="I52" s="27">
        <v>2</v>
      </c>
      <c r="J52" s="38">
        <v>0</v>
      </c>
      <c r="K52" s="29">
        <v>48</v>
      </c>
      <c r="L52" s="29">
        <v>76981686</v>
      </c>
      <c r="M52" s="29">
        <v>153963372</v>
      </c>
      <c r="N52" s="30">
        <v>4</v>
      </c>
      <c r="O52" s="31" t="s">
        <v>78</v>
      </c>
    </row>
    <row r="53" spans="2:15" ht="15.95" customHeight="1">
      <c r="B53" s="14" t="s">
        <v>62</v>
      </c>
      <c r="C53" s="25" t="s">
        <v>46</v>
      </c>
      <c r="D53" s="26">
        <v>2.6</v>
      </c>
      <c r="E53" s="26">
        <v>2.6</v>
      </c>
      <c r="F53" s="26">
        <v>2.6</v>
      </c>
      <c r="G53" s="27">
        <v>2.6</v>
      </c>
      <c r="H53" s="27">
        <v>2.6</v>
      </c>
      <c r="I53" s="27">
        <v>2.6</v>
      </c>
      <c r="J53" s="38">
        <v>0</v>
      </c>
      <c r="K53" s="29">
        <v>10</v>
      </c>
      <c r="L53" s="29">
        <v>3800000</v>
      </c>
      <c r="M53" s="29">
        <v>9880000</v>
      </c>
      <c r="N53" s="30">
        <v>4</v>
      </c>
      <c r="O53" s="31" t="s">
        <v>44</v>
      </c>
    </row>
    <row r="54" spans="2:15" ht="15.95" customHeight="1">
      <c r="B54" s="14" t="s">
        <v>393</v>
      </c>
      <c r="C54" s="25" t="s">
        <v>190</v>
      </c>
      <c r="D54" s="26">
        <v>1.5</v>
      </c>
      <c r="E54" s="26">
        <v>1.5</v>
      </c>
      <c r="F54" s="26">
        <v>1.5</v>
      </c>
      <c r="G54" s="27">
        <v>1.5</v>
      </c>
      <c r="H54" s="27">
        <v>1.5</v>
      </c>
      <c r="I54" s="27">
        <v>1.5</v>
      </c>
      <c r="J54" s="38">
        <v>0</v>
      </c>
      <c r="K54" s="29">
        <v>3</v>
      </c>
      <c r="L54" s="29">
        <v>5154000</v>
      </c>
      <c r="M54" s="29">
        <v>7731000</v>
      </c>
      <c r="N54" s="30">
        <v>2</v>
      </c>
      <c r="O54" s="31" t="s">
        <v>199</v>
      </c>
    </row>
    <row r="55" spans="2:15" ht="15.95" customHeight="1">
      <c r="B55" s="14" t="s">
        <v>350</v>
      </c>
      <c r="C55" s="25" t="s">
        <v>159</v>
      </c>
      <c r="D55" s="26">
        <v>2.0499999999999998</v>
      </c>
      <c r="E55" s="26">
        <v>2.0499999999999998</v>
      </c>
      <c r="F55" s="26">
        <v>2.0499999999999998</v>
      </c>
      <c r="G55" s="27">
        <v>2.0499999999999998</v>
      </c>
      <c r="H55" s="27">
        <v>2.0499999999999998</v>
      </c>
      <c r="I55" s="27">
        <v>2.0499999999999998</v>
      </c>
      <c r="J55" s="38">
        <v>0</v>
      </c>
      <c r="K55" s="29">
        <v>4</v>
      </c>
      <c r="L55" s="29">
        <v>1383986</v>
      </c>
      <c r="M55" s="29">
        <v>2837171.3</v>
      </c>
      <c r="N55" s="30">
        <v>3</v>
      </c>
      <c r="O55" s="31" t="s">
        <v>163</v>
      </c>
    </row>
    <row r="56" spans="2:15" ht="15.95" customHeight="1">
      <c r="B56" s="14" t="s">
        <v>84</v>
      </c>
      <c r="C56" s="25" t="s">
        <v>85</v>
      </c>
      <c r="D56" s="26">
        <v>3</v>
      </c>
      <c r="E56" s="26">
        <v>3</v>
      </c>
      <c r="F56" s="26">
        <v>3</v>
      </c>
      <c r="G56" s="27">
        <v>3</v>
      </c>
      <c r="H56" s="27">
        <v>3</v>
      </c>
      <c r="I56" s="27">
        <v>3</v>
      </c>
      <c r="J56" s="38">
        <v>0</v>
      </c>
      <c r="K56" s="29">
        <v>3</v>
      </c>
      <c r="L56" s="29">
        <v>100100</v>
      </c>
      <c r="M56" s="29">
        <v>300300</v>
      </c>
      <c r="N56" s="30">
        <v>2</v>
      </c>
      <c r="O56" s="31" t="s">
        <v>86</v>
      </c>
    </row>
    <row r="57" spans="2:15" ht="15.95" customHeight="1">
      <c r="B57" s="14" t="s">
        <v>87</v>
      </c>
      <c r="C57" s="25" t="s">
        <v>88</v>
      </c>
      <c r="D57" s="26">
        <v>1.33</v>
      </c>
      <c r="E57" s="26">
        <v>1.35</v>
      </c>
      <c r="F57" s="26">
        <v>1.25</v>
      </c>
      <c r="G57" s="27">
        <v>1.27</v>
      </c>
      <c r="H57" s="27">
        <v>1.25</v>
      </c>
      <c r="I57" s="27">
        <v>1.35</v>
      </c>
      <c r="J57" s="38">
        <v>-7.4074074074074181</v>
      </c>
      <c r="K57" s="29">
        <v>7</v>
      </c>
      <c r="L57" s="29">
        <v>333432</v>
      </c>
      <c r="M57" s="29">
        <v>422368</v>
      </c>
      <c r="N57" s="30">
        <v>2</v>
      </c>
      <c r="O57" s="31" t="s">
        <v>89</v>
      </c>
    </row>
    <row r="58" spans="2:15" ht="15.95" customHeight="1">
      <c r="B58" s="14" t="s">
        <v>81</v>
      </c>
      <c r="C58" s="25" t="s">
        <v>82</v>
      </c>
      <c r="D58" s="26">
        <v>2.9</v>
      </c>
      <c r="E58" s="26">
        <v>2.9</v>
      </c>
      <c r="F58" s="26">
        <v>2.9</v>
      </c>
      <c r="G58" s="27">
        <v>2.9</v>
      </c>
      <c r="H58" s="27">
        <v>2.9</v>
      </c>
      <c r="I58" s="27">
        <v>2.9</v>
      </c>
      <c r="J58" s="38">
        <v>0</v>
      </c>
      <c r="K58" s="29">
        <v>3</v>
      </c>
      <c r="L58" s="29">
        <v>108669</v>
      </c>
      <c r="M58" s="29">
        <v>315140.09999999998</v>
      </c>
      <c r="N58" s="30">
        <v>2</v>
      </c>
      <c r="O58" s="31" t="s">
        <v>83</v>
      </c>
    </row>
    <row r="59" spans="2:15" ht="15.95" customHeight="1">
      <c r="B59" s="14" t="s">
        <v>134</v>
      </c>
      <c r="C59" s="25" t="s">
        <v>135</v>
      </c>
      <c r="D59" s="26">
        <v>1.1000000000000001</v>
      </c>
      <c r="E59" s="26">
        <v>1.1000000000000001</v>
      </c>
      <c r="F59" s="26">
        <v>1.1000000000000001</v>
      </c>
      <c r="G59" s="27">
        <v>1.1000000000000001</v>
      </c>
      <c r="H59" s="27">
        <v>1.1000000000000001</v>
      </c>
      <c r="I59" s="27">
        <v>1.1499999999999999</v>
      </c>
      <c r="J59" s="38">
        <v>-4.3478260869565073</v>
      </c>
      <c r="K59" s="29">
        <v>5</v>
      </c>
      <c r="L59" s="29">
        <v>239552</v>
      </c>
      <c r="M59" s="29">
        <v>263507.20000000001</v>
      </c>
      <c r="N59" s="30">
        <v>3</v>
      </c>
      <c r="O59" s="31" t="s">
        <v>136</v>
      </c>
    </row>
    <row r="60" spans="2:15" ht="15.95" customHeight="1">
      <c r="B60" s="14" t="s">
        <v>388</v>
      </c>
      <c r="C60" s="25" t="s">
        <v>79</v>
      </c>
      <c r="D60" s="26">
        <v>1.34</v>
      </c>
      <c r="E60" s="26">
        <v>1.37</v>
      </c>
      <c r="F60" s="26">
        <v>1.34</v>
      </c>
      <c r="G60" s="27">
        <v>1.35</v>
      </c>
      <c r="H60" s="27">
        <v>1.37</v>
      </c>
      <c r="I60" s="27">
        <v>1.41</v>
      </c>
      <c r="J60" s="38">
        <v>-2.8368794326240954</v>
      </c>
      <c r="K60" s="29">
        <v>10</v>
      </c>
      <c r="L60" s="29">
        <v>10822596</v>
      </c>
      <c r="M60" s="29">
        <v>14654456.52</v>
      </c>
      <c r="N60" s="30">
        <v>4</v>
      </c>
      <c r="O60" s="31" t="s">
        <v>80</v>
      </c>
    </row>
    <row r="61" spans="2:15" ht="15.95" customHeight="1">
      <c r="B61" s="14" t="s">
        <v>413</v>
      </c>
      <c r="C61" s="25" t="s">
        <v>196</v>
      </c>
      <c r="D61" s="26">
        <v>0.49</v>
      </c>
      <c r="E61" s="26">
        <v>0.49</v>
      </c>
      <c r="F61" s="26">
        <v>0.49</v>
      </c>
      <c r="G61" s="27">
        <v>0.49</v>
      </c>
      <c r="H61" s="27">
        <v>0.49</v>
      </c>
      <c r="I61" s="27">
        <v>0.49</v>
      </c>
      <c r="J61" s="38">
        <v>0</v>
      </c>
      <c r="K61" s="29">
        <v>2</v>
      </c>
      <c r="L61" s="29">
        <v>16322</v>
      </c>
      <c r="M61" s="29">
        <v>7997.78</v>
      </c>
      <c r="N61" s="30">
        <v>1</v>
      </c>
      <c r="O61" s="31" t="s">
        <v>197</v>
      </c>
    </row>
    <row r="62" spans="2:15" ht="15.95" customHeight="1">
      <c r="B62" s="14" t="s">
        <v>346</v>
      </c>
      <c r="C62" s="25" t="s">
        <v>347</v>
      </c>
      <c r="D62" s="26">
        <v>1.04</v>
      </c>
      <c r="E62" s="26">
        <v>1.05</v>
      </c>
      <c r="F62" s="26">
        <v>1</v>
      </c>
      <c r="G62" s="27">
        <v>1.02</v>
      </c>
      <c r="H62" s="27">
        <v>1</v>
      </c>
      <c r="I62" s="27">
        <v>1.02</v>
      </c>
      <c r="J62" s="38">
        <v>-1.9607843137254943</v>
      </c>
      <c r="K62" s="29">
        <v>54</v>
      </c>
      <c r="L62" s="29">
        <v>45720440</v>
      </c>
      <c r="M62" s="29">
        <v>46635434.899999999</v>
      </c>
      <c r="N62" s="30">
        <v>5</v>
      </c>
      <c r="O62" s="31" t="s">
        <v>348</v>
      </c>
    </row>
    <row r="63" spans="2:15" ht="15.95" customHeight="1">
      <c r="B63" s="14" t="s">
        <v>149</v>
      </c>
      <c r="C63" s="25" t="s">
        <v>150</v>
      </c>
      <c r="D63" s="26">
        <v>2.52</v>
      </c>
      <c r="E63" s="26">
        <v>2.68</v>
      </c>
      <c r="F63" s="26">
        <v>2.4700000000000002</v>
      </c>
      <c r="G63" s="27">
        <v>2.58</v>
      </c>
      <c r="H63" s="27">
        <v>2.5</v>
      </c>
      <c r="I63" s="27">
        <v>2.52</v>
      </c>
      <c r="J63" s="38">
        <v>-0.79365079365079083</v>
      </c>
      <c r="K63" s="29">
        <v>68</v>
      </c>
      <c r="L63" s="29">
        <v>12436117</v>
      </c>
      <c r="M63" s="29">
        <v>32072322.84</v>
      </c>
      <c r="N63" s="30">
        <v>5</v>
      </c>
      <c r="O63" s="31" t="s">
        <v>151</v>
      </c>
    </row>
    <row r="64" spans="2:15" ht="18" customHeight="1">
      <c r="B64" s="176" t="s">
        <v>166</v>
      </c>
      <c r="C64" s="177"/>
      <c r="D64" s="193"/>
      <c r="E64" s="194"/>
      <c r="F64" s="194"/>
      <c r="G64" s="194"/>
      <c r="H64" s="194"/>
      <c r="I64" s="194"/>
      <c r="J64" s="195"/>
      <c r="K64" s="33">
        <f>SUM(K47:K63)</f>
        <v>688</v>
      </c>
      <c r="L64" s="34">
        <f>SUM(L47:L63)</f>
        <v>359690270</v>
      </c>
      <c r="M64" s="34">
        <f>SUM(M47:M63)</f>
        <v>1029164358.1899999</v>
      </c>
      <c r="N64" s="34">
        <v>5</v>
      </c>
      <c r="O64" s="44" t="s">
        <v>14</v>
      </c>
    </row>
    <row r="65" spans="2:15" ht="18" customHeight="1">
      <c r="B65" s="179" t="s">
        <v>16</v>
      </c>
      <c r="C65" s="180"/>
      <c r="D65" s="45"/>
      <c r="E65" s="45"/>
      <c r="F65" s="45"/>
      <c r="G65" s="45"/>
      <c r="H65" s="46"/>
      <c r="I65" s="45"/>
      <c r="J65" s="47"/>
      <c r="K65" s="48"/>
      <c r="L65" s="48"/>
      <c r="M65" s="48"/>
      <c r="N65" s="186" t="s">
        <v>63</v>
      </c>
      <c r="O65" s="187"/>
    </row>
    <row r="66" spans="2:15" ht="15.95" customHeight="1">
      <c r="B66" s="22" t="s">
        <v>414</v>
      </c>
      <c r="C66" s="22" t="s">
        <v>180</v>
      </c>
      <c r="D66" s="26">
        <v>99</v>
      </c>
      <c r="E66" s="26">
        <v>99</v>
      </c>
      <c r="F66" s="26">
        <v>99</v>
      </c>
      <c r="G66" s="42">
        <v>99</v>
      </c>
      <c r="H66" s="42">
        <v>99</v>
      </c>
      <c r="I66" s="42">
        <v>99</v>
      </c>
      <c r="J66" s="38">
        <v>0</v>
      </c>
      <c r="K66" s="29">
        <v>2</v>
      </c>
      <c r="L66" s="29">
        <v>200</v>
      </c>
      <c r="M66" s="29">
        <v>19800</v>
      </c>
      <c r="N66" s="30">
        <v>2</v>
      </c>
      <c r="O66" s="32" t="s">
        <v>181</v>
      </c>
    </row>
    <row r="67" spans="2:15" ht="15.95" customHeight="1">
      <c r="B67" s="22" t="s">
        <v>385</v>
      </c>
      <c r="C67" s="22" t="s">
        <v>107</v>
      </c>
      <c r="D67" s="26">
        <v>11</v>
      </c>
      <c r="E67" s="26">
        <v>11.01</v>
      </c>
      <c r="F67" s="26">
        <v>11</v>
      </c>
      <c r="G67" s="42">
        <v>11</v>
      </c>
      <c r="H67" s="42">
        <v>11</v>
      </c>
      <c r="I67" s="42">
        <v>11.5</v>
      </c>
      <c r="J67" s="38">
        <v>-4.3478260869565188</v>
      </c>
      <c r="K67" s="29">
        <v>13</v>
      </c>
      <c r="L67" s="29">
        <v>10650000</v>
      </c>
      <c r="M67" s="29">
        <v>117153000</v>
      </c>
      <c r="N67" s="30">
        <v>2</v>
      </c>
      <c r="O67" s="32" t="s">
        <v>111</v>
      </c>
    </row>
    <row r="68" spans="2:15" ht="15.95" customHeight="1">
      <c r="B68" s="22" t="s">
        <v>128</v>
      </c>
      <c r="C68" s="22" t="s">
        <v>127</v>
      </c>
      <c r="D68" s="26">
        <v>50</v>
      </c>
      <c r="E68" s="26">
        <v>50</v>
      </c>
      <c r="F68" s="26">
        <v>49</v>
      </c>
      <c r="G68" s="42">
        <v>49.99</v>
      </c>
      <c r="H68" s="42">
        <v>49</v>
      </c>
      <c r="I68" s="42">
        <v>50</v>
      </c>
      <c r="J68" s="38">
        <v>-2.0000000000000018</v>
      </c>
      <c r="K68" s="29">
        <v>5</v>
      </c>
      <c r="L68" s="29">
        <v>114100</v>
      </c>
      <c r="M68" s="29">
        <v>5703900</v>
      </c>
      <c r="N68" s="30">
        <v>4</v>
      </c>
      <c r="O68" s="32" t="s">
        <v>133</v>
      </c>
    </row>
    <row r="69" spans="2:15" ht="15.95" customHeight="1">
      <c r="B69" s="22" t="s">
        <v>389</v>
      </c>
      <c r="C69" s="22" t="s">
        <v>177</v>
      </c>
      <c r="D69" s="26">
        <v>26</v>
      </c>
      <c r="E69" s="26">
        <v>26</v>
      </c>
      <c r="F69" s="26">
        <v>24</v>
      </c>
      <c r="G69" s="42">
        <v>24.28</v>
      </c>
      <c r="H69" s="42">
        <v>24</v>
      </c>
      <c r="I69" s="42">
        <v>24.5</v>
      </c>
      <c r="J69" s="38">
        <v>-2.0408163265306145</v>
      </c>
      <c r="K69" s="29">
        <v>4</v>
      </c>
      <c r="L69" s="29">
        <v>72875</v>
      </c>
      <c r="M69" s="29">
        <v>1771000</v>
      </c>
      <c r="N69" s="30">
        <v>2</v>
      </c>
      <c r="O69" s="32" t="s">
        <v>178</v>
      </c>
    </row>
    <row r="70" spans="2:15" ht="15.95" customHeight="1">
      <c r="B70" s="22" t="s">
        <v>103</v>
      </c>
      <c r="C70" s="22" t="s">
        <v>104</v>
      </c>
      <c r="D70" s="26">
        <v>21.1</v>
      </c>
      <c r="E70" s="26">
        <v>21.1</v>
      </c>
      <c r="F70" s="26">
        <v>20.5</v>
      </c>
      <c r="G70" s="42">
        <v>20.5</v>
      </c>
      <c r="H70" s="42">
        <v>20.5</v>
      </c>
      <c r="I70" s="42">
        <v>21.1</v>
      </c>
      <c r="J70" s="38">
        <v>-2.8436018957346043</v>
      </c>
      <c r="K70" s="29">
        <v>5</v>
      </c>
      <c r="L70" s="29">
        <v>78933</v>
      </c>
      <c r="M70" s="29">
        <v>1618189.5</v>
      </c>
      <c r="N70" s="30">
        <v>1</v>
      </c>
      <c r="O70" s="32" t="s">
        <v>106</v>
      </c>
    </row>
    <row r="71" spans="2:15" ht="18" customHeight="1">
      <c r="B71" s="176" t="s">
        <v>17</v>
      </c>
      <c r="C71" s="177"/>
      <c r="D71" s="190"/>
      <c r="E71" s="191"/>
      <c r="F71" s="191"/>
      <c r="G71" s="191"/>
      <c r="H71" s="191"/>
      <c r="I71" s="191"/>
      <c r="J71" s="192"/>
      <c r="K71" s="33">
        <f>SUM(K66:K70)</f>
        <v>29</v>
      </c>
      <c r="L71" s="34">
        <f>SUM(L66:L70)</f>
        <v>10916108</v>
      </c>
      <c r="M71" s="34">
        <f>SUM(M66:M70)</f>
        <v>126265889.5</v>
      </c>
      <c r="N71" s="34">
        <v>4</v>
      </c>
      <c r="O71" s="44" t="s">
        <v>14</v>
      </c>
    </row>
    <row r="72" spans="2:15" ht="18" customHeight="1">
      <c r="B72" s="11" t="s">
        <v>18</v>
      </c>
      <c r="C72" s="186" t="s">
        <v>29</v>
      </c>
      <c r="D72" s="187"/>
      <c r="E72" s="187"/>
      <c r="F72" s="187"/>
      <c r="G72" s="187"/>
      <c r="H72" s="188"/>
      <c r="I72" s="187"/>
      <c r="J72" s="187"/>
      <c r="K72" s="187"/>
      <c r="L72" s="187"/>
      <c r="M72" s="187"/>
      <c r="N72" s="187"/>
      <c r="O72" s="189"/>
    </row>
    <row r="73" spans="2:15" ht="15.95" customHeight="1">
      <c r="B73" s="22" t="s">
        <v>366</v>
      </c>
      <c r="C73" s="22" t="s">
        <v>145</v>
      </c>
      <c r="D73" s="26">
        <v>7.25</v>
      </c>
      <c r="E73" s="26">
        <v>7.28</v>
      </c>
      <c r="F73" s="26">
        <v>6.94</v>
      </c>
      <c r="G73" s="26">
        <v>7.09</v>
      </c>
      <c r="H73" s="26">
        <v>6.98</v>
      </c>
      <c r="I73" s="26">
        <v>7.22</v>
      </c>
      <c r="J73" s="38">
        <v>-3.3240997229916802</v>
      </c>
      <c r="K73" s="29">
        <v>427</v>
      </c>
      <c r="L73" s="29">
        <v>87760643</v>
      </c>
      <c r="M73" s="43">
        <v>622197966.3900001</v>
      </c>
      <c r="N73" s="30">
        <v>5</v>
      </c>
      <c r="O73" s="32" t="s">
        <v>146</v>
      </c>
    </row>
    <row r="74" spans="2:15" ht="15.95" customHeight="1">
      <c r="B74" s="22" t="s">
        <v>367</v>
      </c>
      <c r="C74" s="22" t="s">
        <v>368</v>
      </c>
      <c r="D74" s="26">
        <v>5.65</v>
      </c>
      <c r="E74" s="26">
        <v>5.65</v>
      </c>
      <c r="F74" s="26">
        <v>5.25</v>
      </c>
      <c r="G74" s="26">
        <v>5.44</v>
      </c>
      <c r="H74" s="26">
        <v>5.25</v>
      </c>
      <c r="I74" s="26">
        <v>5.75</v>
      </c>
      <c r="J74" s="38">
        <v>-8.6956521739130483</v>
      </c>
      <c r="K74" s="29">
        <v>15</v>
      </c>
      <c r="L74" s="29">
        <v>3233187</v>
      </c>
      <c r="M74" s="43">
        <v>17595383.939999998</v>
      </c>
      <c r="N74" s="30">
        <v>5</v>
      </c>
      <c r="O74" s="32" t="s">
        <v>369</v>
      </c>
    </row>
    <row r="75" spans="2:15" ht="15.95" customHeight="1">
      <c r="B75" s="22" t="s">
        <v>390</v>
      </c>
      <c r="C75" s="22" t="s">
        <v>223</v>
      </c>
      <c r="D75" s="26">
        <v>0.46</v>
      </c>
      <c r="E75" s="26">
        <v>0.48</v>
      </c>
      <c r="F75" s="26">
        <v>0.46</v>
      </c>
      <c r="G75" s="26">
        <v>0.47</v>
      </c>
      <c r="H75" s="26">
        <v>0.48</v>
      </c>
      <c r="I75" s="26">
        <v>0.46</v>
      </c>
      <c r="J75" s="38">
        <v>4.3478260869565188</v>
      </c>
      <c r="K75" s="29">
        <v>8</v>
      </c>
      <c r="L75" s="29">
        <v>299300</v>
      </c>
      <c r="M75" s="43">
        <v>139704</v>
      </c>
      <c r="N75" s="30">
        <v>3</v>
      </c>
      <c r="O75" s="32" t="s">
        <v>224</v>
      </c>
    </row>
    <row r="76" spans="2:15" ht="18" customHeight="1">
      <c r="B76" s="184" t="s">
        <v>19</v>
      </c>
      <c r="C76" s="185"/>
      <c r="D76" s="181"/>
      <c r="E76" s="182"/>
      <c r="F76" s="182"/>
      <c r="G76" s="182"/>
      <c r="H76" s="182"/>
      <c r="I76" s="182"/>
      <c r="J76" s="183"/>
      <c r="K76" s="33">
        <f>SUM(K73:K75)</f>
        <v>450</v>
      </c>
      <c r="L76" s="34">
        <f>SUM(L73:L75)</f>
        <v>91293130</v>
      </c>
      <c r="M76" s="34">
        <f>SUM(M73:M75)</f>
        <v>639933054.33000016</v>
      </c>
      <c r="N76" s="34">
        <v>5</v>
      </c>
      <c r="O76" s="44" t="s">
        <v>14</v>
      </c>
    </row>
    <row r="77" spans="2:15" ht="18" customHeight="1">
      <c r="B77" s="176" t="s">
        <v>20</v>
      </c>
      <c r="C77" s="177"/>
      <c r="D77" s="176"/>
      <c r="E77" s="178"/>
      <c r="F77" s="178"/>
      <c r="G77" s="178"/>
      <c r="H77" s="178"/>
      <c r="I77" s="178"/>
      <c r="J77" s="177"/>
      <c r="K77" s="33">
        <f>K76+K71+K64+K42+K32+K29+K25</f>
        <v>4320</v>
      </c>
      <c r="L77" s="34">
        <f>L76+L71+L64+L42+L32+L29+L25</f>
        <v>6558501890</v>
      </c>
      <c r="M77" s="34">
        <f>M76+M71+M64+M42+M32+M29+M25</f>
        <v>11201720960.969999</v>
      </c>
      <c r="N77" s="50">
        <v>5</v>
      </c>
      <c r="O77" s="51" t="s">
        <v>21</v>
      </c>
    </row>
    <row r="83" spans="12:13">
      <c r="L83" s="53"/>
      <c r="M83" s="53"/>
    </row>
    <row r="86" spans="12:13">
      <c r="L86" s="53"/>
      <c r="M86" s="53"/>
    </row>
    <row r="89" spans="12:13">
      <c r="L89" s="53"/>
      <c r="M89" s="53"/>
    </row>
  </sheetData>
  <mergeCells count="27">
    <mergeCell ref="D30:O30"/>
    <mergeCell ref="C4:O4"/>
    <mergeCell ref="N65:O65"/>
    <mergeCell ref="B32:C32"/>
    <mergeCell ref="D32:J32"/>
    <mergeCell ref="D33:O33"/>
    <mergeCell ref="B42:C42"/>
    <mergeCell ref="D42:J42"/>
    <mergeCell ref="E43:N43"/>
    <mergeCell ref="B44:E44"/>
    <mergeCell ref="F44:N44"/>
    <mergeCell ref="C46:O46"/>
    <mergeCell ref="E1:N1"/>
    <mergeCell ref="B2:E2"/>
    <mergeCell ref="F2:N2"/>
    <mergeCell ref="D25:J25"/>
    <mergeCell ref="D26:O26"/>
    <mergeCell ref="B77:C77"/>
    <mergeCell ref="D77:J77"/>
    <mergeCell ref="B65:C65"/>
    <mergeCell ref="D76:J76"/>
    <mergeCell ref="B64:C64"/>
    <mergeCell ref="B76:C76"/>
    <mergeCell ref="C72:O72"/>
    <mergeCell ref="B71:C71"/>
    <mergeCell ref="D71:J71"/>
    <mergeCell ref="D64:J64"/>
  </mergeCells>
  <printOptions horizontalCentered="1"/>
  <pageMargins left="0" right="0.23622047244094499" top="0.74803149606299202" bottom="1" header="0.31496062992126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rightToLeft="1" topLeftCell="A4" zoomScaleNormal="100" workbookViewId="0">
      <selection activeCell="M14" sqref="M14"/>
    </sheetView>
  </sheetViews>
  <sheetFormatPr defaultRowHeight="12.75"/>
  <cols>
    <col min="1" max="1" width="1.28515625" style="114" customWidth="1"/>
    <col min="2" max="2" width="25.85546875" style="56" customWidth="1"/>
    <col min="3" max="3" width="10.28515625" style="56" customWidth="1"/>
    <col min="4" max="4" width="9.7109375" style="56" customWidth="1"/>
    <col min="5" max="5" width="10.28515625" style="56" customWidth="1"/>
    <col min="6" max="6" width="10.140625" style="56" customWidth="1"/>
    <col min="7" max="7" width="20.28515625" style="56" customWidth="1"/>
    <col min="8" max="8" width="24.85546875" style="56" customWidth="1"/>
    <col min="9" max="9" width="35.85546875" style="56" customWidth="1"/>
    <col min="10" max="10" width="11" style="56" customWidth="1"/>
    <col min="11" max="16384" width="9.140625" style="56"/>
  </cols>
  <sheetData>
    <row r="1" spans="2:11" ht="50.25" customHeight="1">
      <c r="B1" s="121"/>
      <c r="C1" s="121"/>
      <c r="D1" s="121"/>
      <c r="E1" s="121"/>
      <c r="F1" s="121"/>
      <c r="G1" s="121"/>
      <c r="H1" s="121"/>
      <c r="I1" s="121"/>
      <c r="J1" s="121"/>
      <c r="K1" s="121"/>
    </row>
    <row r="2" spans="2:11" ht="48.75" customHeight="1">
      <c r="B2" s="219" t="s">
        <v>397</v>
      </c>
      <c r="C2" s="219"/>
      <c r="D2" s="219"/>
      <c r="E2" s="219"/>
      <c r="F2" s="219"/>
      <c r="G2" s="219"/>
      <c r="H2" s="219"/>
      <c r="I2" s="219"/>
      <c r="J2" s="114"/>
      <c r="K2" s="114"/>
    </row>
    <row r="3" spans="2:11" ht="21" customHeight="1">
      <c r="B3" s="220" t="s">
        <v>398</v>
      </c>
      <c r="C3" s="220"/>
      <c r="D3" s="220"/>
      <c r="E3" s="220"/>
      <c r="F3" s="220"/>
      <c r="G3" s="220"/>
      <c r="H3" s="220"/>
      <c r="I3" s="220"/>
      <c r="J3" s="115"/>
      <c r="K3" s="114"/>
    </row>
    <row r="4" spans="2:11" ht="60">
      <c r="B4" s="82" t="s">
        <v>137</v>
      </c>
      <c r="C4" s="83" t="s">
        <v>122</v>
      </c>
      <c r="D4" s="83" t="s">
        <v>138</v>
      </c>
      <c r="E4" s="83" t="s">
        <v>139</v>
      </c>
      <c r="F4" s="83" t="s">
        <v>140</v>
      </c>
      <c r="G4" s="84" t="s">
        <v>123</v>
      </c>
      <c r="H4" s="83" t="s">
        <v>141</v>
      </c>
      <c r="I4" s="85" t="s">
        <v>124</v>
      </c>
      <c r="J4" s="83" t="s">
        <v>11</v>
      </c>
      <c r="K4" s="114"/>
    </row>
    <row r="5" spans="2:11" ht="18.75" customHeight="1">
      <c r="B5" s="216" t="s">
        <v>12</v>
      </c>
      <c r="C5" s="217"/>
      <c r="D5" s="217"/>
      <c r="E5" s="217"/>
      <c r="F5" s="217"/>
      <c r="G5" s="217"/>
      <c r="H5" s="217"/>
      <c r="I5" s="217"/>
      <c r="J5" s="218"/>
      <c r="K5" s="114"/>
    </row>
    <row r="6" spans="2:11" ht="24" customHeight="1">
      <c r="B6" s="86" t="s">
        <v>142</v>
      </c>
      <c r="C6" s="87" t="s">
        <v>143</v>
      </c>
      <c r="D6" s="87">
        <v>0.19</v>
      </c>
      <c r="E6" s="87">
        <v>0.18</v>
      </c>
      <c r="F6" s="87">
        <v>0.18</v>
      </c>
      <c r="G6" s="88">
        <v>67</v>
      </c>
      <c r="H6" s="88">
        <v>298690000</v>
      </c>
      <c r="I6" s="88">
        <v>53765200</v>
      </c>
      <c r="J6" s="124">
        <v>4</v>
      </c>
      <c r="K6" s="114"/>
    </row>
    <row r="7" spans="2:11" ht="18.75" customHeight="1">
      <c r="B7" s="224" t="s">
        <v>202</v>
      </c>
      <c r="C7" s="225"/>
      <c r="D7" s="226"/>
      <c r="E7" s="226"/>
      <c r="F7" s="226"/>
      <c r="G7" s="88">
        <f t="shared" ref="G7:I7" si="0">G6</f>
        <v>67</v>
      </c>
      <c r="H7" s="88">
        <f t="shared" si="0"/>
        <v>298690000</v>
      </c>
      <c r="I7" s="88">
        <f t="shared" si="0"/>
        <v>53765200</v>
      </c>
      <c r="J7" s="88">
        <f>J6</f>
        <v>4</v>
      </c>
      <c r="K7" s="114"/>
    </row>
    <row r="8" spans="2:11" ht="18.75" customHeight="1">
      <c r="B8" s="221" t="s">
        <v>144</v>
      </c>
      <c r="C8" s="222"/>
      <c r="D8" s="223"/>
      <c r="E8" s="223"/>
      <c r="F8" s="223"/>
      <c r="G8" s="123">
        <f t="shared" ref="G8:I8" si="1">G7</f>
        <v>67</v>
      </c>
      <c r="H8" s="123">
        <f t="shared" si="1"/>
        <v>298690000</v>
      </c>
      <c r="I8" s="123">
        <f t="shared" si="1"/>
        <v>53765200</v>
      </c>
      <c r="J8" s="123">
        <f>J7</f>
        <v>4</v>
      </c>
      <c r="K8" s="114"/>
    </row>
    <row r="9" spans="2:11">
      <c r="B9" s="114"/>
      <c r="C9" s="114"/>
      <c r="D9" s="114"/>
      <c r="E9" s="114"/>
      <c r="F9" s="114"/>
      <c r="G9" s="114"/>
      <c r="H9" s="114"/>
      <c r="I9" s="114"/>
      <c r="J9" s="114"/>
      <c r="K9" s="114"/>
    </row>
    <row r="10" spans="2:11">
      <c r="B10" s="114"/>
      <c r="C10" s="114"/>
      <c r="D10" s="114"/>
      <c r="E10" s="114"/>
      <c r="F10" s="114"/>
      <c r="G10" s="114"/>
      <c r="H10" s="114"/>
      <c r="I10" s="114"/>
      <c r="J10" s="114"/>
      <c r="K10" s="114"/>
    </row>
    <row r="11" spans="2:11">
      <c r="B11" s="114"/>
      <c r="C11" s="114"/>
      <c r="D11" s="114"/>
      <c r="E11" s="114"/>
      <c r="F11" s="114"/>
      <c r="G11" s="122"/>
      <c r="H11" s="122"/>
      <c r="I11" s="122"/>
      <c r="J11" s="114"/>
      <c r="K11" s="114"/>
    </row>
    <row r="12" spans="2:11">
      <c r="B12" s="114"/>
      <c r="C12" s="114"/>
      <c r="D12" s="114"/>
      <c r="E12" s="114"/>
      <c r="F12" s="114"/>
      <c r="G12" s="122"/>
      <c r="H12" s="122"/>
      <c r="I12" s="122"/>
      <c r="J12" s="114"/>
      <c r="K12" s="114"/>
    </row>
    <row r="13" spans="2:11">
      <c r="B13" s="114"/>
      <c r="C13" s="114"/>
      <c r="D13" s="114"/>
      <c r="E13" s="114"/>
      <c r="F13" s="114"/>
      <c r="G13" s="114"/>
      <c r="H13" s="114"/>
      <c r="I13" s="114"/>
      <c r="J13" s="114"/>
      <c r="K13" s="114"/>
    </row>
    <row r="14" spans="2:11">
      <c r="B14" s="114"/>
      <c r="C14" s="114"/>
      <c r="D14" s="114"/>
      <c r="E14" s="114"/>
      <c r="F14" s="114"/>
      <c r="G14" s="114"/>
      <c r="H14" s="114"/>
      <c r="I14" s="114"/>
      <c r="J14" s="114"/>
      <c r="K14" s="114"/>
    </row>
    <row r="15" spans="2:11">
      <c r="B15" s="114"/>
      <c r="C15" s="114"/>
      <c r="D15" s="114"/>
      <c r="E15" s="114"/>
      <c r="F15" s="114"/>
      <c r="G15" s="114"/>
      <c r="H15" s="114"/>
      <c r="I15" s="114"/>
      <c r="J15" s="114"/>
      <c r="K15" s="114"/>
    </row>
    <row r="16" spans="2:11">
      <c r="B16" s="114"/>
      <c r="C16" s="114"/>
      <c r="D16" s="114"/>
      <c r="E16" s="114"/>
      <c r="F16" s="114"/>
      <c r="G16" s="114"/>
      <c r="H16" s="114"/>
      <c r="I16" s="114"/>
      <c r="J16" s="114"/>
      <c r="K16" s="114"/>
    </row>
    <row r="17" spans="2:11">
      <c r="B17" s="114"/>
      <c r="C17" s="114"/>
      <c r="D17" s="114"/>
      <c r="E17" s="114"/>
      <c r="F17" s="114"/>
      <c r="G17" s="114"/>
      <c r="H17" s="114"/>
      <c r="I17" s="114"/>
      <c r="J17" s="114"/>
      <c r="K17" s="114"/>
    </row>
    <row r="18" spans="2:11">
      <c r="B18" s="114"/>
      <c r="C18" s="114"/>
      <c r="D18" s="114"/>
      <c r="E18" s="114"/>
      <c r="F18" s="114"/>
      <c r="G18" s="114"/>
      <c r="H18" s="114"/>
      <c r="I18" s="114"/>
      <c r="J18" s="114"/>
      <c r="K18" s="114"/>
    </row>
    <row r="19" spans="2:11">
      <c r="B19" s="114"/>
      <c r="C19" s="114"/>
      <c r="D19" s="114"/>
      <c r="E19" s="114"/>
      <c r="F19" s="114"/>
      <c r="G19" s="114"/>
      <c r="H19" s="114"/>
      <c r="I19" s="114"/>
      <c r="J19" s="114"/>
      <c r="K19" s="114"/>
    </row>
    <row r="20" spans="2:11">
      <c r="B20" s="114"/>
      <c r="C20" s="114"/>
      <c r="D20" s="114"/>
      <c r="E20" s="114"/>
      <c r="F20" s="114"/>
      <c r="G20" s="114"/>
      <c r="H20" s="114"/>
      <c r="I20" s="114"/>
      <c r="J20" s="114"/>
      <c r="K20" s="114"/>
    </row>
    <row r="21" spans="2:11">
      <c r="B21" s="114"/>
      <c r="C21" s="114"/>
      <c r="D21" s="114"/>
      <c r="E21" s="114"/>
      <c r="F21" s="114"/>
      <c r="G21" s="114"/>
      <c r="H21" s="114"/>
      <c r="I21" s="114"/>
      <c r="J21" s="114"/>
      <c r="K21" s="114"/>
    </row>
    <row r="22" spans="2:11">
      <c r="B22" s="114"/>
      <c r="C22" s="114"/>
      <c r="D22" s="114"/>
      <c r="E22" s="114"/>
      <c r="F22" s="114"/>
      <c r="G22" s="114"/>
      <c r="H22" s="114"/>
      <c r="I22" s="114"/>
      <c r="J22" s="114"/>
      <c r="K22" s="114"/>
    </row>
    <row r="23" spans="2:11">
      <c r="B23" s="114"/>
      <c r="C23" s="114"/>
      <c r="D23" s="114"/>
      <c r="E23" s="114"/>
      <c r="F23" s="114"/>
      <c r="G23" s="114"/>
      <c r="H23" s="114"/>
      <c r="I23" s="114"/>
      <c r="J23" s="114"/>
      <c r="K23" s="114"/>
    </row>
    <row r="24" spans="2:11">
      <c r="B24" s="114"/>
      <c r="C24" s="114"/>
      <c r="D24" s="114"/>
      <c r="E24" s="114"/>
      <c r="F24" s="114"/>
      <c r="G24" s="114"/>
      <c r="H24" s="114"/>
      <c r="I24" s="114"/>
      <c r="J24" s="114"/>
      <c r="K24" s="114"/>
    </row>
    <row r="25" spans="2:11">
      <c r="B25" s="114"/>
      <c r="C25" s="114"/>
      <c r="D25" s="114"/>
      <c r="E25" s="114"/>
      <c r="F25" s="114"/>
      <c r="G25" s="114"/>
      <c r="H25" s="114"/>
      <c r="I25" s="114"/>
      <c r="J25" s="114"/>
      <c r="K25" s="114"/>
    </row>
    <row r="26" spans="2:11">
      <c r="B26" s="114"/>
      <c r="C26" s="114"/>
      <c r="D26" s="114"/>
      <c r="E26" s="114"/>
      <c r="F26" s="114"/>
      <c r="G26" s="114"/>
      <c r="H26" s="114"/>
      <c r="I26" s="114"/>
      <c r="J26" s="114"/>
      <c r="K26" s="114"/>
    </row>
    <row r="27" spans="2:11">
      <c r="B27" s="114"/>
      <c r="C27" s="114"/>
      <c r="D27" s="114"/>
      <c r="E27" s="114"/>
      <c r="F27" s="114"/>
      <c r="G27" s="114"/>
      <c r="H27" s="114"/>
      <c r="I27" s="114"/>
      <c r="J27" s="114"/>
      <c r="K27" s="114"/>
    </row>
    <row r="28" spans="2:11">
      <c r="B28" s="114"/>
      <c r="C28" s="114"/>
      <c r="D28" s="114"/>
      <c r="E28" s="114"/>
      <c r="F28" s="114"/>
      <c r="G28" s="114"/>
      <c r="H28" s="114"/>
      <c r="I28" s="114"/>
      <c r="J28" s="114"/>
      <c r="K28" s="114"/>
    </row>
    <row r="29" spans="2:11">
      <c r="B29" s="114"/>
      <c r="C29" s="114"/>
      <c r="F29" s="114"/>
      <c r="G29" s="114"/>
      <c r="H29" s="114"/>
      <c r="I29" s="114"/>
      <c r="J29" s="114"/>
      <c r="K29" s="114"/>
    </row>
  </sheetData>
  <mergeCells count="7">
    <mergeCell ref="B5:J5"/>
    <mergeCell ref="B2:I2"/>
    <mergeCell ref="B3:I3"/>
    <mergeCell ref="B8:C8"/>
    <mergeCell ref="D8:F8"/>
    <mergeCell ref="B7:C7"/>
    <mergeCell ref="D7:F7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"/>
  <sheetViews>
    <sheetView rightToLeft="1" workbookViewId="0">
      <selection activeCell="D11" sqref="D11:F11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29" t="s">
        <v>430</v>
      </c>
      <c r="C1" s="229"/>
      <c r="D1" s="229"/>
      <c r="E1" s="229"/>
      <c r="F1" s="229"/>
      <c r="G1" s="229"/>
    </row>
    <row r="2" spans="2:7" ht="20.25">
      <c r="B2" s="230" t="s">
        <v>431</v>
      </c>
      <c r="C2" s="230"/>
      <c r="D2" s="230"/>
      <c r="E2" s="230"/>
      <c r="F2" s="230"/>
      <c r="G2" s="230"/>
    </row>
    <row r="3" spans="2:7" ht="15.75">
      <c r="B3" s="173" t="s">
        <v>0</v>
      </c>
      <c r="C3" s="167" t="s">
        <v>122</v>
      </c>
      <c r="D3" s="167" t="s">
        <v>123</v>
      </c>
      <c r="E3" s="167" t="s">
        <v>420</v>
      </c>
      <c r="F3" s="167" t="s">
        <v>124</v>
      </c>
      <c r="G3" s="175" t="s">
        <v>421</v>
      </c>
    </row>
    <row r="4" spans="2:7" ht="15.75">
      <c r="B4" s="231" t="s">
        <v>12</v>
      </c>
      <c r="C4" s="232"/>
      <c r="D4" s="232"/>
      <c r="E4" s="232"/>
      <c r="F4" s="233"/>
      <c r="G4" s="170" t="s">
        <v>3</v>
      </c>
    </row>
    <row r="5" spans="2:7" ht="15.75">
      <c r="B5" s="169" t="s">
        <v>432</v>
      </c>
      <c r="C5" s="168" t="s">
        <v>36</v>
      </c>
      <c r="D5" s="174">
        <v>60</v>
      </c>
      <c r="E5" s="174">
        <v>176025300</v>
      </c>
      <c r="F5" s="174">
        <v>782690721.82000005</v>
      </c>
      <c r="G5" s="166" t="s">
        <v>433</v>
      </c>
    </row>
    <row r="6" spans="2:7" ht="15.75">
      <c r="B6" s="169" t="s">
        <v>38</v>
      </c>
      <c r="C6" s="168" t="s">
        <v>37</v>
      </c>
      <c r="D6" s="174">
        <v>6</v>
      </c>
      <c r="E6" s="174">
        <v>5401710</v>
      </c>
      <c r="F6" s="174">
        <v>8944872.8000000007</v>
      </c>
      <c r="G6" s="166" t="s">
        <v>422</v>
      </c>
    </row>
    <row r="7" spans="2:7" ht="15.75">
      <c r="B7" s="227" t="s">
        <v>13</v>
      </c>
      <c r="C7" s="228"/>
      <c r="D7" s="172">
        <f>SUM(D5:D6)</f>
        <v>66</v>
      </c>
      <c r="E7" s="172">
        <f>SUM(E5:E6)</f>
        <v>181427010</v>
      </c>
      <c r="F7" s="172">
        <f>SUM(F5:F6)</f>
        <v>791635594.62</v>
      </c>
      <c r="G7" s="165" t="s">
        <v>423</v>
      </c>
    </row>
    <row r="8" spans="2:7" ht="15.75">
      <c r="B8" s="231" t="s">
        <v>434</v>
      </c>
      <c r="C8" s="232"/>
      <c r="D8" s="232"/>
      <c r="E8" s="232"/>
      <c r="F8" s="233"/>
      <c r="G8" s="170" t="s">
        <v>304</v>
      </c>
    </row>
    <row r="9" spans="2:7" ht="15.75">
      <c r="B9" s="169" t="s">
        <v>435</v>
      </c>
      <c r="C9" s="168" t="s">
        <v>32</v>
      </c>
      <c r="D9" s="174">
        <v>16</v>
      </c>
      <c r="E9" s="174">
        <v>2500000</v>
      </c>
      <c r="F9" s="174">
        <v>29484447.170000002</v>
      </c>
      <c r="G9" s="166" t="s">
        <v>436</v>
      </c>
    </row>
    <row r="10" spans="2:7" ht="15.75">
      <c r="B10" s="227" t="s">
        <v>437</v>
      </c>
      <c r="C10" s="228"/>
      <c r="D10" s="172">
        <f>SUM(D9)</f>
        <v>16</v>
      </c>
      <c r="E10" s="172">
        <f>SUM(E9)</f>
        <v>2500000</v>
      </c>
      <c r="F10" s="172">
        <f>SUM(F9)</f>
        <v>29484447.170000002</v>
      </c>
      <c r="G10" s="165" t="s">
        <v>438</v>
      </c>
    </row>
    <row r="11" spans="2:7" ht="15.75">
      <c r="B11" s="227" t="s">
        <v>428</v>
      </c>
      <c r="C11" s="228"/>
      <c r="D11" s="172">
        <f>D7+D10</f>
        <v>82</v>
      </c>
      <c r="E11" s="172">
        <f>E7+E10</f>
        <v>183927010</v>
      </c>
      <c r="F11" s="172">
        <f>F7+F10</f>
        <v>821120041.78999996</v>
      </c>
      <c r="G11" s="165" t="s">
        <v>429</v>
      </c>
    </row>
  </sheetData>
  <mergeCells count="7">
    <mergeCell ref="B11:C11"/>
    <mergeCell ref="B1:G1"/>
    <mergeCell ref="B2:G2"/>
    <mergeCell ref="B4:F4"/>
    <mergeCell ref="B7:C7"/>
    <mergeCell ref="B8:F8"/>
    <mergeCell ref="B10:C10"/>
  </mergeCells>
  <printOptions horizontalCentered="1"/>
  <pageMargins left="0" right="0" top="0" bottom="0" header="0" footer="0"/>
  <pageSetup paperSize="9" scale="95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"/>
  <sheetViews>
    <sheetView rightToLeft="1" zoomScaleNormal="100" workbookViewId="0">
      <selection activeCell="D11" sqref="D11:F11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29" t="s">
        <v>418</v>
      </c>
      <c r="C1" s="229"/>
      <c r="D1" s="229"/>
      <c r="E1" s="229"/>
      <c r="F1" s="229"/>
      <c r="G1" s="229"/>
    </row>
    <row r="2" spans="2:7" ht="20.25">
      <c r="B2" s="230" t="s">
        <v>419</v>
      </c>
      <c r="C2" s="230"/>
      <c r="D2" s="230"/>
      <c r="E2" s="230"/>
      <c r="F2" s="230"/>
      <c r="G2" s="230"/>
    </row>
    <row r="3" spans="2:7" ht="31.5">
      <c r="B3" s="173" t="s">
        <v>0</v>
      </c>
      <c r="C3" s="167" t="s">
        <v>122</v>
      </c>
      <c r="D3" s="167" t="s">
        <v>123</v>
      </c>
      <c r="E3" s="167" t="s">
        <v>420</v>
      </c>
      <c r="F3" s="167" t="s">
        <v>124</v>
      </c>
      <c r="G3" s="175" t="s">
        <v>421</v>
      </c>
    </row>
    <row r="4" spans="2:7" ht="15.75">
      <c r="B4" s="231" t="s">
        <v>12</v>
      </c>
      <c r="C4" s="232"/>
      <c r="D4" s="232"/>
      <c r="E4" s="232"/>
      <c r="F4" s="233"/>
      <c r="G4" s="170" t="s">
        <v>3</v>
      </c>
    </row>
    <row r="5" spans="2:7" ht="15.75">
      <c r="B5" s="169" t="s">
        <v>38</v>
      </c>
      <c r="C5" s="168" t="s">
        <v>37</v>
      </c>
      <c r="D5" s="174">
        <v>195</v>
      </c>
      <c r="E5" s="174">
        <v>832178733</v>
      </c>
      <c r="F5" s="174">
        <v>1395331090.6500001</v>
      </c>
      <c r="G5" s="166" t="s">
        <v>422</v>
      </c>
    </row>
    <row r="6" spans="2:7" ht="15.75">
      <c r="B6" s="227" t="s">
        <v>13</v>
      </c>
      <c r="C6" s="228"/>
      <c r="D6" s="172">
        <f>SUM(D5)</f>
        <v>195</v>
      </c>
      <c r="E6" s="172">
        <f>SUM(E5)</f>
        <v>832178733</v>
      </c>
      <c r="F6" s="172">
        <f>SUM(F5)</f>
        <v>1395331090.6500001</v>
      </c>
      <c r="G6" s="165" t="s">
        <v>423</v>
      </c>
    </row>
    <row r="7" spans="2:7" ht="15.75">
      <c r="B7" s="231" t="s">
        <v>424</v>
      </c>
      <c r="C7" s="232"/>
      <c r="D7" s="232"/>
      <c r="E7" s="232"/>
      <c r="F7" s="233"/>
      <c r="G7" s="170" t="s">
        <v>30</v>
      </c>
    </row>
    <row r="8" spans="2:7" ht="15.75">
      <c r="B8" s="169" t="s">
        <v>56</v>
      </c>
      <c r="C8" s="168" t="s">
        <v>57</v>
      </c>
      <c r="D8" s="174">
        <v>41</v>
      </c>
      <c r="E8" s="174">
        <v>50000000</v>
      </c>
      <c r="F8" s="174">
        <v>122729119.86</v>
      </c>
      <c r="G8" s="166" t="s">
        <v>58</v>
      </c>
    </row>
    <row r="9" spans="2:7" ht="15.75">
      <c r="B9" s="169" t="s">
        <v>425</v>
      </c>
      <c r="C9" s="168" t="s">
        <v>34</v>
      </c>
      <c r="D9" s="174">
        <v>21</v>
      </c>
      <c r="E9" s="174">
        <v>15000000</v>
      </c>
      <c r="F9" s="174">
        <v>67500000</v>
      </c>
      <c r="G9" s="166" t="s">
        <v>35</v>
      </c>
    </row>
    <row r="10" spans="2:7" ht="15.75">
      <c r="B10" s="227" t="s">
        <v>426</v>
      </c>
      <c r="C10" s="228"/>
      <c r="D10" s="172">
        <f>SUM(D8:D9)</f>
        <v>62</v>
      </c>
      <c r="E10" s="172">
        <f>SUM(E8:E9)</f>
        <v>65000000</v>
      </c>
      <c r="F10" s="172">
        <f>SUM(F8:F9)</f>
        <v>190229119.86000001</v>
      </c>
      <c r="G10" s="165" t="s">
        <v>427</v>
      </c>
    </row>
    <row r="11" spans="2:7" ht="15.75">
      <c r="B11" s="227" t="s">
        <v>428</v>
      </c>
      <c r="C11" s="228"/>
      <c r="D11" s="172">
        <f>D6+D10</f>
        <v>257</v>
      </c>
      <c r="E11" s="172">
        <f>E6+E10</f>
        <v>897178733</v>
      </c>
      <c r="F11" s="172">
        <f>F6+F10</f>
        <v>1585560210.5100002</v>
      </c>
      <c r="G11" s="165" t="s">
        <v>429</v>
      </c>
    </row>
  </sheetData>
  <mergeCells count="7">
    <mergeCell ref="B11:C11"/>
    <mergeCell ref="B1:G1"/>
    <mergeCell ref="B2:G2"/>
    <mergeCell ref="B4:F4"/>
    <mergeCell ref="B6:C6"/>
    <mergeCell ref="B7:F7"/>
    <mergeCell ref="B10:C10"/>
  </mergeCells>
  <printOptions horizontalCentered="1"/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topLeftCell="A49" zoomScaleNormal="100" workbookViewId="0">
      <selection activeCell="J6" sqref="J6"/>
    </sheetView>
  </sheetViews>
  <sheetFormatPr defaultColWidth="20.140625" defaultRowHeight="12.75"/>
  <cols>
    <col min="1" max="1" width="23.5703125" customWidth="1"/>
    <col min="2" max="2" width="8.28515625" customWidth="1"/>
    <col min="3" max="5" width="12.85546875" style="112" customWidth="1"/>
    <col min="6" max="6" width="13" style="112" customWidth="1"/>
    <col min="7" max="7" width="12.42578125" style="112" customWidth="1"/>
    <col min="8" max="8" width="41.5703125" customWidth="1"/>
  </cols>
  <sheetData>
    <row r="1" spans="1:8" ht="19.5" customHeight="1">
      <c r="A1" s="234" t="s">
        <v>399</v>
      </c>
      <c r="B1" s="234"/>
      <c r="C1" s="234"/>
      <c r="D1" s="234"/>
      <c r="E1" s="234"/>
      <c r="F1" s="234"/>
      <c r="G1" s="234"/>
      <c r="H1" s="234"/>
    </row>
    <row r="2" spans="1:8" ht="21" customHeight="1">
      <c r="A2" s="235" t="s">
        <v>400</v>
      </c>
      <c r="B2" s="235"/>
      <c r="C2" s="236"/>
      <c r="D2" s="236"/>
      <c r="E2" s="236"/>
      <c r="F2" s="236"/>
      <c r="G2" s="236"/>
      <c r="H2" s="235"/>
    </row>
    <row r="3" spans="1:8" ht="21" customHeight="1">
      <c r="A3" s="237" t="s">
        <v>230</v>
      </c>
      <c r="B3" s="239" t="s">
        <v>122</v>
      </c>
      <c r="C3" s="241" t="s">
        <v>401</v>
      </c>
      <c r="D3" s="241" t="s">
        <v>402</v>
      </c>
      <c r="E3" s="241" t="s">
        <v>403</v>
      </c>
      <c r="F3" s="241" t="s">
        <v>404</v>
      </c>
      <c r="G3" s="241" t="s">
        <v>405</v>
      </c>
      <c r="H3" s="237" t="s">
        <v>231</v>
      </c>
    </row>
    <row r="4" spans="1:8" ht="12" customHeight="1">
      <c r="A4" s="238"/>
      <c r="B4" s="240"/>
      <c r="C4" s="242"/>
      <c r="D4" s="242"/>
      <c r="E4" s="242"/>
      <c r="F4" s="242"/>
      <c r="G4" s="242"/>
      <c r="H4" s="243"/>
    </row>
    <row r="5" spans="1:8" ht="18" customHeight="1">
      <c r="A5" s="95" t="s">
        <v>12</v>
      </c>
      <c r="B5" s="96"/>
      <c r="C5" s="97"/>
      <c r="D5" s="97"/>
      <c r="E5" s="97"/>
      <c r="F5" s="97"/>
      <c r="G5" s="97"/>
      <c r="H5" s="98" t="s">
        <v>232</v>
      </c>
    </row>
    <row r="6" spans="1:8" ht="18" customHeight="1">
      <c r="A6" s="93" t="s">
        <v>381</v>
      </c>
      <c r="B6" s="99" t="s">
        <v>174</v>
      </c>
      <c r="C6" s="100">
        <v>0.9</v>
      </c>
      <c r="D6" s="100">
        <v>0.91</v>
      </c>
      <c r="E6" s="100">
        <v>0.9</v>
      </c>
      <c r="F6" s="100">
        <v>0.89</v>
      </c>
      <c r="G6" s="100">
        <v>0.9</v>
      </c>
      <c r="H6" s="101" t="s">
        <v>175</v>
      </c>
    </row>
    <row r="7" spans="1:8" ht="18" customHeight="1">
      <c r="A7" s="93" t="s">
        <v>47</v>
      </c>
      <c r="B7" s="99" t="s">
        <v>36</v>
      </c>
      <c r="C7" s="100">
        <v>4.51</v>
      </c>
      <c r="D7" s="100">
        <v>4.5</v>
      </c>
      <c r="E7" s="100">
        <v>4.4800000000000004</v>
      </c>
      <c r="F7" s="100">
        <v>4.42</v>
      </c>
      <c r="G7" s="100">
        <v>4.42</v>
      </c>
      <c r="H7" s="101" t="s">
        <v>48</v>
      </c>
    </row>
    <row r="8" spans="1:8" ht="18" customHeight="1">
      <c r="A8" s="93" t="s">
        <v>100</v>
      </c>
      <c r="B8" s="99" t="s">
        <v>101</v>
      </c>
      <c r="C8" s="100">
        <v>1.49</v>
      </c>
      <c r="D8" s="100">
        <v>1.48</v>
      </c>
      <c r="E8" s="100">
        <v>1.47</v>
      </c>
      <c r="F8" s="100">
        <v>1.43</v>
      </c>
      <c r="G8" s="100">
        <v>1.41</v>
      </c>
      <c r="H8" s="101" t="s">
        <v>102</v>
      </c>
    </row>
    <row r="9" spans="1:8" ht="18" customHeight="1">
      <c r="A9" s="93" t="s">
        <v>49</v>
      </c>
      <c r="B9" s="99" t="s">
        <v>45</v>
      </c>
      <c r="C9" s="100" t="s">
        <v>377</v>
      </c>
      <c r="D9" s="100">
        <v>7.0000000000000007E-2</v>
      </c>
      <c r="E9" s="100" t="s">
        <v>377</v>
      </c>
      <c r="F9" s="100">
        <v>7.0000000000000007E-2</v>
      </c>
      <c r="G9" s="100">
        <v>7.0000000000000007E-2</v>
      </c>
      <c r="H9" s="101" t="s">
        <v>66</v>
      </c>
    </row>
    <row r="10" spans="1:8" ht="18" customHeight="1">
      <c r="A10" s="93" t="s">
        <v>24</v>
      </c>
      <c r="B10" s="99" t="s">
        <v>25</v>
      </c>
      <c r="C10" s="100">
        <v>0.28999999999999998</v>
      </c>
      <c r="D10" s="100">
        <v>0.28999999999999998</v>
      </c>
      <c r="E10" s="100" t="s">
        <v>377</v>
      </c>
      <c r="F10" s="100">
        <v>0.28000000000000003</v>
      </c>
      <c r="G10" s="100">
        <v>0.28000000000000003</v>
      </c>
      <c r="H10" s="101" t="s">
        <v>26</v>
      </c>
    </row>
    <row r="11" spans="1:8" ht="18" customHeight="1">
      <c r="A11" s="93" t="s">
        <v>50</v>
      </c>
      <c r="B11" s="99" t="s">
        <v>51</v>
      </c>
      <c r="C11" s="100">
        <v>3.08</v>
      </c>
      <c r="D11" s="100">
        <v>3.07</v>
      </c>
      <c r="E11" s="100">
        <v>3.06</v>
      </c>
      <c r="F11" s="100">
        <v>3.02</v>
      </c>
      <c r="G11" s="100">
        <v>3</v>
      </c>
      <c r="H11" s="101" t="s">
        <v>52</v>
      </c>
    </row>
    <row r="12" spans="1:8" ht="18" customHeight="1">
      <c r="A12" s="93" t="s">
        <v>233</v>
      </c>
      <c r="B12" s="99" t="s">
        <v>234</v>
      </c>
      <c r="C12" s="100">
        <v>0.08</v>
      </c>
      <c r="D12" s="100">
        <v>0.08</v>
      </c>
      <c r="E12" s="100" t="s">
        <v>377</v>
      </c>
      <c r="F12" s="100">
        <v>0.08</v>
      </c>
      <c r="G12" s="100">
        <v>0.08</v>
      </c>
      <c r="H12" s="101" t="s">
        <v>235</v>
      </c>
    </row>
    <row r="13" spans="1:8" ht="18" customHeight="1">
      <c r="A13" s="93" t="s">
        <v>236</v>
      </c>
      <c r="B13" s="99" t="s">
        <v>237</v>
      </c>
      <c r="C13" s="100" t="s">
        <v>238</v>
      </c>
      <c r="D13" s="100" t="s">
        <v>238</v>
      </c>
      <c r="E13" s="100" t="s">
        <v>238</v>
      </c>
      <c r="F13" s="100" t="s">
        <v>238</v>
      </c>
      <c r="G13" s="100" t="s">
        <v>238</v>
      </c>
      <c r="H13" s="101" t="s">
        <v>239</v>
      </c>
    </row>
    <row r="14" spans="1:8" ht="18" customHeight="1">
      <c r="A14" s="93" t="s">
        <v>73</v>
      </c>
      <c r="B14" s="99" t="s">
        <v>74</v>
      </c>
      <c r="C14" s="100">
        <v>0.28000000000000003</v>
      </c>
      <c r="D14" s="100">
        <v>0.28000000000000003</v>
      </c>
      <c r="E14" s="100">
        <v>0.3</v>
      </c>
      <c r="F14" s="100" t="s">
        <v>377</v>
      </c>
      <c r="G14" s="100" t="s">
        <v>377</v>
      </c>
      <c r="H14" s="101" t="s">
        <v>75</v>
      </c>
    </row>
    <row r="15" spans="1:8" ht="18" customHeight="1">
      <c r="A15" s="93" t="s">
        <v>53</v>
      </c>
      <c r="B15" s="99" t="s">
        <v>42</v>
      </c>
      <c r="C15" s="100">
        <v>0.42</v>
      </c>
      <c r="D15" s="100">
        <v>0.42</v>
      </c>
      <c r="E15" s="100">
        <v>0.42</v>
      </c>
      <c r="F15" s="100">
        <v>0.42</v>
      </c>
      <c r="G15" s="100">
        <v>0.4</v>
      </c>
      <c r="H15" s="101" t="s">
        <v>43</v>
      </c>
    </row>
    <row r="16" spans="1:8" ht="18" customHeight="1">
      <c r="A16" s="93" t="s">
        <v>54</v>
      </c>
      <c r="B16" s="99" t="s">
        <v>39</v>
      </c>
      <c r="C16" s="100" t="s">
        <v>377</v>
      </c>
      <c r="D16" s="100">
        <v>0.17</v>
      </c>
      <c r="E16" s="100" t="s">
        <v>377</v>
      </c>
      <c r="F16" s="100">
        <v>0.17</v>
      </c>
      <c r="G16" s="100">
        <v>0.17</v>
      </c>
      <c r="H16" s="101" t="s">
        <v>40</v>
      </c>
    </row>
    <row r="17" spans="1:8" ht="18" customHeight="1">
      <c r="A17" s="93" t="s">
        <v>240</v>
      </c>
      <c r="B17" s="99" t="s">
        <v>241</v>
      </c>
      <c r="C17" s="100" t="s">
        <v>238</v>
      </c>
      <c r="D17" s="100" t="s">
        <v>238</v>
      </c>
      <c r="E17" s="100" t="s">
        <v>238</v>
      </c>
      <c r="F17" s="100" t="s">
        <v>238</v>
      </c>
      <c r="G17" s="100" t="s">
        <v>238</v>
      </c>
      <c r="H17" s="101" t="s">
        <v>242</v>
      </c>
    </row>
    <row r="18" spans="1:8" ht="18" customHeight="1">
      <c r="A18" s="93" t="s">
        <v>243</v>
      </c>
      <c r="B18" s="99" t="s">
        <v>225</v>
      </c>
      <c r="C18" s="100">
        <v>0.2</v>
      </c>
      <c r="D18" s="100">
        <v>0.19</v>
      </c>
      <c r="E18" s="100" t="s">
        <v>377</v>
      </c>
      <c r="F18" s="100">
        <v>0.19</v>
      </c>
      <c r="G18" s="100" t="s">
        <v>377</v>
      </c>
      <c r="H18" s="101" t="s">
        <v>228</v>
      </c>
    </row>
    <row r="19" spans="1:8" ht="18" customHeight="1">
      <c r="A19" s="93" t="s">
        <v>244</v>
      </c>
      <c r="B19" s="99" t="s">
        <v>164</v>
      </c>
      <c r="C19" s="100">
        <v>1.26</v>
      </c>
      <c r="D19" s="100" t="s">
        <v>377</v>
      </c>
      <c r="E19" s="100" t="s">
        <v>377</v>
      </c>
      <c r="F19" s="100" t="s">
        <v>377</v>
      </c>
      <c r="G19" s="100">
        <v>1.44</v>
      </c>
      <c r="H19" s="101" t="s">
        <v>165</v>
      </c>
    </row>
    <row r="20" spans="1:8" ht="18" customHeight="1">
      <c r="A20" s="93" t="s">
        <v>125</v>
      </c>
      <c r="B20" s="99" t="s">
        <v>126</v>
      </c>
      <c r="C20" s="100" t="s">
        <v>377</v>
      </c>
      <c r="D20" s="100">
        <v>0.28999999999999998</v>
      </c>
      <c r="E20" s="100">
        <v>0.28999999999999998</v>
      </c>
      <c r="F20" s="100">
        <v>0.28999999999999998</v>
      </c>
      <c r="G20" s="100">
        <v>0.28999999999999998</v>
      </c>
      <c r="H20" s="101" t="s">
        <v>131</v>
      </c>
    </row>
    <row r="21" spans="1:8" ht="18" customHeight="1">
      <c r="A21" s="93" t="s">
        <v>38</v>
      </c>
      <c r="B21" s="99" t="s">
        <v>37</v>
      </c>
      <c r="C21" s="100">
        <v>1.58</v>
      </c>
      <c r="D21" s="100">
        <v>1.65</v>
      </c>
      <c r="E21" s="100">
        <v>1.68</v>
      </c>
      <c r="F21" s="100">
        <v>1.68</v>
      </c>
      <c r="G21" s="100">
        <v>1.65</v>
      </c>
      <c r="H21" s="101" t="s">
        <v>55</v>
      </c>
    </row>
    <row r="22" spans="1:8" ht="18" customHeight="1">
      <c r="A22" s="93" t="s">
        <v>245</v>
      </c>
      <c r="B22" s="99" t="s">
        <v>152</v>
      </c>
      <c r="C22" s="100">
        <v>0.05</v>
      </c>
      <c r="D22" s="100">
        <v>0.05</v>
      </c>
      <c r="E22" s="100">
        <v>0.05</v>
      </c>
      <c r="F22" s="100" t="s">
        <v>377</v>
      </c>
      <c r="G22" s="100" t="s">
        <v>377</v>
      </c>
      <c r="H22" s="101" t="s">
        <v>246</v>
      </c>
    </row>
    <row r="23" spans="1:8" ht="18" customHeight="1">
      <c r="A23" s="93" t="s">
        <v>247</v>
      </c>
      <c r="B23" s="99" t="s">
        <v>248</v>
      </c>
      <c r="C23" s="100" t="s">
        <v>377</v>
      </c>
      <c r="D23" s="100" t="s">
        <v>377</v>
      </c>
      <c r="E23" s="100" t="s">
        <v>377</v>
      </c>
      <c r="F23" s="100" t="s">
        <v>377</v>
      </c>
      <c r="G23" s="100" t="s">
        <v>377</v>
      </c>
      <c r="H23" s="101" t="s">
        <v>249</v>
      </c>
    </row>
    <row r="24" spans="1:8" ht="18" customHeight="1">
      <c r="A24" s="93" t="s">
        <v>188</v>
      </c>
      <c r="B24" s="99" t="s">
        <v>187</v>
      </c>
      <c r="C24" s="100" t="s">
        <v>377</v>
      </c>
      <c r="D24" s="100" t="s">
        <v>377</v>
      </c>
      <c r="E24" s="100" t="s">
        <v>377</v>
      </c>
      <c r="F24" s="100" t="s">
        <v>377</v>
      </c>
      <c r="G24" s="100" t="s">
        <v>377</v>
      </c>
      <c r="H24" s="101" t="s">
        <v>201</v>
      </c>
    </row>
    <row r="25" spans="1:8" ht="18" customHeight="1">
      <c r="A25" s="93" t="s">
        <v>250</v>
      </c>
      <c r="B25" s="99" t="s">
        <v>251</v>
      </c>
      <c r="C25" s="100" t="s">
        <v>377</v>
      </c>
      <c r="D25" s="100" t="s">
        <v>377</v>
      </c>
      <c r="E25" s="100" t="s">
        <v>377</v>
      </c>
      <c r="F25" s="100" t="s">
        <v>377</v>
      </c>
      <c r="G25" s="100" t="s">
        <v>377</v>
      </c>
      <c r="H25" s="101" t="s">
        <v>252</v>
      </c>
    </row>
    <row r="26" spans="1:8" ht="18" customHeight="1">
      <c r="A26" s="93" t="s">
        <v>186</v>
      </c>
      <c r="B26" s="99" t="s">
        <v>155</v>
      </c>
      <c r="C26" s="100" t="s">
        <v>377</v>
      </c>
      <c r="D26" s="100" t="s">
        <v>377</v>
      </c>
      <c r="E26" s="100" t="s">
        <v>377</v>
      </c>
      <c r="F26" s="100" t="s">
        <v>377</v>
      </c>
      <c r="G26" s="100" t="s">
        <v>377</v>
      </c>
      <c r="H26" s="101" t="s">
        <v>156</v>
      </c>
    </row>
    <row r="27" spans="1:8" ht="18" customHeight="1">
      <c r="A27" s="93" t="s">
        <v>253</v>
      </c>
      <c r="B27" s="99" t="s">
        <v>109</v>
      </c>
      <c r="C27" s="100">
        <v>0.81</v>
      </c>
      <c r="D27" s="100">
        <v>0.81</v>
      </c>
      <c r="E27" s="100">
        <v>0.81</v>
      </c>
      <c r="F27" s="100">
        <v>0.81</v>
      </c>
      <c r="G27" s="100">
        <v>0.81</v>
      </c>
      <c r="H27" s="101" t="s">
        <v>110</v>
      </c>
    </row>
    <row r="28" spans="1:8" ht="18" customHeight="1">
      <c r="A28" s="93" t="s">
        <v>195</v>
      </c>
      <c r="B28" s="99" t="s">
        <v>194</v>
      </c>
      <c r="C28" s="100" t="s">
        <v>377</v>
      </c>
      <c r="D28" s="100">
        <v>0.09</v>
      </c>
      <c r="E28" s="100" t="s">
        <v>377</v>
      </c>
      <c r="F28" s="100" t="s">
        <v>377</v>
      </c>
      <c r="G28" s="100">
        <v>0.09</v>
      </c>
      <c r="H28" s="101" t="s">
        <v>254</v>
      </c>
    </row>
    <row r="29" spans="1:8" ht="18" customHeight="1">
      <c r="A29" s="119" t="s">
        <v>379</v>
      </c>
      <c r="B29" s="99" t="s">
        <v>378</v>
      </c>
      <c r="C29" s="100" t="s">
        <v>238</v>
      </c>
      <c r="D29" s="100" t="s">
        <v>238</v>
      </c>
      <c r="E29" s="100" t="s">
        <v>238</v>
      </c>
      <c r="F29" s="100" t="s">
        <v>238</v>
      </c>
      <c r="G29" s="100" t="s">
        <v>238</v>
      </c>
      <c r="H29" s="101" t="s">
        <v>380</v>
      </c>
    </row>
    <row r="30" spans="1:8" ht="18" customHeight="1">
      <c r="A30" s="93" t="s">
        <v>255</v>
      </c>
      <c r="B30" s="99" t="s">
        <v>256</v>
      </c>
      <c r="C30" s="100" t="s">
        <v>377</v>
      </c>
      <c r="D30" s="100" t="s">
        <v>377</v>
      </c>
      <c r="E30" s="100" t="s">
        <v>377</v>
      </c>
      <c r="F30" s="100" t="s">
        <v>377</v>
      </c>
      <c r="G30" s="100" t="s">
        <v>377</v>
      </c>
      <c r="H30" s="101" t="s">
        <v>257</v>
      </c>
    </row>
    <row r="31" spans="1:8" ht="18" customHeight="1">
      <c r="A31" s="93" t="s">
        <v>258</v>
      </c>
      <c r="B31" s="99" t="s">
        <v>259</v>
      </c>
      <c r="C31" s="100" t="s">
        <v>238</v>
      </c>
      <c r="D31" s="100" t="s">
        <v>238</v>
      </c>
      <c r="E31" s="100" t="s">
        <v>238</v>
      </c>
      <c r="F31" s="100" t="s">
        <v>238</v>
      </c>
      <c r="G31" s="100" t="s">
        <v>238</v>
      </c>
      <c r="H31" s="101" t="s">
        <v>260</v>
      </c>
    </row>
    <row r="32" spans="1:8" ht="18" customHeight="1">
      <c r="A32" s="93" t="s">
        <v>261</v>
      </c>
      <c r="B32" s="99" t="s">
        <v>205</v>
      </c>
      <c r="C32" s="100" t="s">
        <v>377</v>
      </c>
      <c r="D32" s="100" t="s">
        <v>377</v>
      </c>
      <c r="E32" s="100" t="s">
        <v>377</v>
      </c>
      <c r="F32" s="100" t="s">
        <v>377</v>
      </c>
      <c r="G32" s="100">
        <v>0.85</v>
      </c>
      <c r="H32" s="101" t="s">
        <v>208</v>
      </c>
    </row>
    <row r="33" spans="1:8" ht="18" customHeight="1">
      <c r="A33" s="93" t="s">
        <v>262</v>
      </c>
      <c r="B33" s="99" t="s">
        <v>157</v>
      </c>
      <c r="C33" s="100" t="s">
        <v>377</v>
      </c>
      <c r="D33" s="100" t="s">
        <v>377</v>
      </c>
      <c r="E33" s="100">
        <v>0.28000000000000003</v>
      </c>
      <c r="F33" s="100" t="s">
        <v>377</v>
      </c>
      <c r="G33" s="100" t="s">
        <v>377</v>
      </c>
      <c r="H33" s="101" t="s">
        <v>158</v>
      </c>
    </row>
    <row r="34" spans="1:8" ht="18" customHeight="1">
      <c r="A34" s="93" t="s">
        <v>263</v>
      </c>
      <c r="B34" s="99" t="s">
        <v>264</v>
      </c>
      <c r="C34" s="100" t="s">
        <v>377</v>
      </c>
      <c r="D34" s="100" t="s">
        <v>377</v>
      </c>
      <c r="E34" s="100" t="s">
        <v>377</v>
      </c>
      <c r="F34" s="100" t="s">
        <v>377</v>
      </c>
      <c r="G34" s="100" t="s">
        <v>377</v>
      </c>
      <c r="H34" s="101" t="s">
        <v>265</v>
      </c>
    </row>
    <row r="35" spans="1:8" ht="18" customHeight="1">
      <c r="A35" s="93" t="s">
        <v>266</v>
      </c>
      <c r="B35" s="99" t="s">
        <v>267</v>
      </c>
      <c r="C35" s="100" t="s">
        <v>377</v>
      </c>
      <c r="D35" s="100" t="s">
        <v>377</v>
      </c>
      <c r="E35" s="100" t="s">
        <v>377</v>
      </c>
      <c r="F35" s="100" t="s">
        <v>377</v>
      </c>
      <c r="G35" s="100" t="s">
        <v>377</v>
      </c>
      <c r="H35" s="101" t="s">
        <v>268</v>
      </c>
    </row>
    <row r="36" spans="1:8" ht="18" customHeight="1">
      <c r="A36" s="93" t="s">
        <v>269</v>
      </c>
      <c r="B36" s="99" t="s">
        <v>270</v>
      </c>
      <c r="C36" s="100" t="s">
        <v>377</v>
      </c>
      <c r="D36" s="100" t="s">
        <v>377</v>
      </c>
      <c r="E36" s="100" t="s">
        <v>377</v>
      </c>
      <c r="F36" s="100" t="s">
        <v>377</v>
      </c>
      <c r="G36" s="100" t="s">
        <v>377</v>
      </c>
      <c r="H36" s="101" t="s">
        <v>271</v>
      </c>
    </row>
    <row r="37" spans="1:8" ht="18" customHeight="1">
      <c r="A37" s="93" t="s">
        <v>272</v>
      </c>
      <c r="B37" s="99" t="s">
        <v>273</v>
      </c>
      <c r="C37" s="100" t="s">
        <v>377</v>
      </c>
      <c r="D37" s="100" t="s">
        <v>377</v>
      </c>
      <c r="E37" s="100" t="s">
        <v>377</v>
      </c>
      <c r="F37" s="100" t="s">
        <v>377</v>
      </c>
      <c r="G37" s="100" t="s">
        <v>377</v>
      </c>
      <c r="H37" s="101" t="s">
        <v>274</v>
      </c>
    </row>
    <row r="38" spans="1:8" ht="18" customHeight="1">
      <c r="A38" s="93" t="s">
        <v>275</v>
      </c>
      <c r="B38" s="99" t="s">
        <v>276</v>
      </c>
      <c r="C38" s="100" t="s">
        <v>377</v>
      </c>
      <c r="D38" s="100" t="s">
        <v>377</v>
      </c>
      <c r="E38" s="100" t="s">
        <v>377</v>
      </c>
      <c r="F38" s="100" t="s">
        <v>377</v>
      </c>
      <c r="G38" s="100" t="s">
        <v>377</v>
      </c>
      <c r="H38" s="101" t="s">
        <v>277</v>
      </c>
    </row>
    <row r="39" spans="1:8" ht="18" customHeight="1">
      <c r="A39" s="93" t="s">
        <v>278</v>
      </c>
      <c r="B39" s="99" t="s">
        <v>212</v>
      </c>
      <c r="C39" s="100" t="s">
        <v>377</v>
      </c>
      <c r="D39" s="100" t="s">
        <v>377</v>
      </c>
      <c r="E39" s="100" t="s">
        <v>377</v>
      </c>
      <c r="F39" s="100" t="s">
        <v>377</v>
      </c>
      <c r="G39" s="100" t="s">
        <v>377</v>
      </c>
      <c r="H39" s="101" t="s">
        <v>213</v>
      </c>
    </row>
    <row r="40" spans="1:8" ht="18" customHeight="1">
      <c r="A40" s="93" t="s">
        <v>279</v>
      </c>
      <c r="B40" s="99" t="s">
        <v>280</v>
      </c>
      <c r="C40" s="100" t="s">
        <v>377</v>
      </c>
      <c r="D40" s="100" t="s">
        <v>377</v>
      </c>
      <c r="E40" s="100" t="s">
        <v>377</v>
      </c>
      <c r="F40" s="100" t="s">
        <v>377</v>
      </c>
      <c r="G40" s="100" t="s">
        <v>377</v>
      </c>
      <c r="H40" s="101" t="s">
        <v>281</v>
      </c>
    </row>
    <row r="41" spans="1:8" ht="18" customHeight="1">
      <c r="A41" s="93" t="s">
        <v>282</v>
      </c>
      <c r="B41" s="99" t="s">
        <v>283</v>
      </c>
      <c r="C41" s="100" t="s">
        <v>377</v>
      </c>
      <c r="D41" s="100" t="s">
        <v>377</v>
      </c>
      <c r="E41" s="100" t="s">
        <v>377</v>
      </c>
      <c r="F41" s="100" t="s">
        <v>377</v>
      </c>
      <c r="G41" s="100" t="s">
        <v>377</v>
      </c>
      <c r="H41" s="101" t="s">
        <v>284</v>
      </c>
    </row>
    <row r="42" spans="1:8" ht="18" customHeight="1">
      <c r="A42" s="93" t="s">
        <v>285</v>
      </c>
      <c r="B42" s="99" t="s">
        <v>286</v>
      </c>
      <c r="C42" s="100" t="s">
        <v>377</v>
      </c>
      <c r="D42" s="100" t="s">
        <v>377</v>
      </c>
      <c r="E42" s="100" t="s">
        <v>377</v>
      </c>
      <c r="F42" s="100" t="s">
        <v>377</v>
      </c>
      <c r="G42" s="100" t="s">
        <v>377</v>
      </c>
      <c r="H42" s="101" t="s">
        <v>287</v>
      </c>
    </row>
    <row r="43" spans="1:8" ht="18" customHeight="1">
      <c r="A43" s="93" t="s">
        <v>204</v>
      </c>
      <c r="B43" s="99" t="s">
        <v>203</v>
      </c>
      <c r="C43" s="100">
        <v>1</v>
      </c>
      <c r="D43" s="100" t="s">
        <v>377</v>
      </c>
      <c r="E43" s="100" t="s">
        <v>377</v>
      </c>
      <c r="F43" s="100" t="s">
        <v>377</v>
      </c>
      <c r="G43" s="100" t="s">
        <v>377</v>
      </c>
      <c r="H43" s="101" t="s">
        <v>288</v>
      </c>
    </row>
    <row r="44" spans="1:8" ht="18" customHeight="1">
      <c r="A44" s="93" t="s">
        <v>289</v>
      </c>
      <c r="B44" s="99" t="s">
        <v>290</v>
      </c>
      <c r="C44" s="100" t="s">
        <v>377</v>
      </c>
      <c r="D44" s="100" t="s">
        <v>377</v>
      </c>
      <c r="E44" s="100" t="s">
        <v>377</v>
      </c>
      <c r="F44" s="100" t="s">
        <v>377</v>
      </c>
      <c r="G44" s="100" t="s">
        <v>377</v>
      </c>
      <c r="H44" s="101" t="s">
        <v>291</v>
      </c>
    </row>
    <row r="45" spans="1:8" ht="18" customHeight="1">
      <c r="A45" s="93" t="s">
        <v>292</v>
      </c>
      <c r="B45" s="99" t="s">
        <v>293</v>
      </c>
      <c r="C45" s="100" t="s">
        <v>377</v>
      </c>
      <c r="D45" s="100" t="s">
        <v>377</v>
      </c>
      <c r="E45" s="100" t="s">
        <v>377</v>
      </c>
      <c r="F45" s="100" t="s">
        <v>377</v>
      </c>
      <c r="G45" s="100" t="s">
        <v>377</v>
      </c>
      <c r="H45" s="101" t="s">
        <v>294</v>
      </c>
    </row>
    <row r="46" spans="1:8" ht="18" customHeight="1">
      <c r="A46" s="93" t="s">
        <v>295</v>
      </c>
      <c r="B46" s="99" t="s">
        <v>296</v>
      </c>
      <c r="C46" s="100" t="s">
        <v>238</v>
      </c>
      <c r="D46" s="100" t="s">
        <v>238</v>
      </c>
      <c r="E46" s="100" t="s">
        <v>238</v>
      </c>
      <c r="F46" s="100" t="s">
        <v>238</v>
      </c>
      <c r="G46" s="100" t="s">
        <v>238</v>
      </c>
      <c r="H46" s="101" t="s">
        <v>297</v>
      </c>
    </row>
    <row r="47" spans="1:8" ht="18" customHeight="1">
      <c r="A47" s="102" t="s">
        <v>298</v>
      </c>
      <c r="B47" s="103" t="s">
        <v>299</v>
      </c>
      <c r="C47" s="100" t="s">
        <v>377</v>
      </c>
      <c r="D47" s="100" t="s">
        <v>377</v>
      </c>
      <c r="E47" s="100" t="s">
        <v>377</v>
      </c>
      <c r="F47" s="100" t="s">
        <v>377</v>
      </c>
      <c r="G47" s="100" t="s">
        <v>377</v>
      </c>
      <c r="H47" s="104" t="s">
        <v>300</v>
      </c>
    </row>
    <row r="48" spans="1:8" ht="18" customHeight="1">
      <c r="A48" s="93" t="s">
        <v>301</v>
      </c>
      <c r="B48" s="103" t="s">
        <v>302</v>
      </c>
      <c r="C48" s="100" t="s">
        <v>377</v>
      </c>
      <c r="D48" s="100" t="s">
        <v>377</v>
      </c>
      <c r="E48" s="100" t="s">
        <v>377</v>
      </c>
      <c r="F48" s="100" t="s">
        <v>377</v>
      </c>
      <c r="G48" s="100" t="s">
        <v>377</v>
      </c>
      <c r="H48" s="104" t="s">
        <v>303</v>
      </c>
    </row>
    <row r="49" spans="1:8" ht="18" customHeight="1">
      <c r="A49" s="95" t="s">
        <v>27</v>
      </c>
      <c r="B49" s="96"/>
      <c r="C49" s="105"/>
      <c r="D49" s="105"/>
      <c r="E49" s="105"/>
      <c r="F49" s="105"/>
      <c r="G49" s="105"/>
      <c r="H49" s="106" t="s">
        <v>304</v>
      </c>
    </row>
    <row r="50" spans="1:8" ht="18" customHeight="1">
      <c r="A50" s="93" t="s">
        <v>93</v>
      </c>
      <c r="B50" s="107" t="s">
        <v>32</v>
      </c>
      <c r="C50" s="100">
        <v>12</v>
      </c>
      <c r="D50" s="100">
        <v>12</v>
      </c>
      <c r="E50" s="100">
        <v>11.82</v>
      </c>
      <c r="F50" s="100">
        <v>11.85</v>
      </c>
      <c r="G50" s="100">
        <v>11.75</v>
      </c>
      <c r="H50" s="108" t="s">
        <v>33</v>
      </c>
    </row>
    <row r="51" spans="1:8" ht="18" customHeight="1">
      <c r="A51" s="93" t="s">
        <v>115</v>
      </c>
      <c r="B51" s="107" t="s">
        <v>116</v>
      </c>
      <c r="C51" s="100">
        <v>2.31</v>
      </c>
      <c r="D51" s="100">
        <v>2.34</v>
      </c>
      <c r="E51" s="100">
        <v>2.34</v>
      </c>
      <c r="F51" s="100">
        <v>2.34</v>
      </c>
      <c r="G51" s="100" t="s">
        <v>377</v>
      </c>
      <c r="H51" s="108" t="s">
        <v>305</v>
      </c>
    </row>
    <row r="52" spans="1:8" ht="25.5" customHeight="1">
      <c r="A52" s="95" t="s">
        <v>117</v>
      </c>
      <c r="B52" s="96"/>
      <c r="C52" s="105"/>
      <c r="D52" s="105"/>
      <c r="E52" s="105"/>
      <c r="F52" s="105"/>
      <c r="G52" s="105"/>
      <c r="H52" s="98" t="s">
        <v>119</v>
      </c>
    </row>
    <row r="53" spans="1:8" ht="18" customHeight="1">
      <c r="A53" s="93" t="s">
        <v>306</v>
      </c>
      <c r="B53" s="99" t="s">
        <v>167</v>
      </c>
      <c r="C53" s="100">
        <v>0.85</v>
      </c>
      <c r="D53" s="100">
        <v>0.85</v>
      </c>
      <c r="E53" s="100">
        <v>0.8</v>
      </c>
      <c r="F53" s="100" t="s">
        <v>377</v>
      </c>
      <c r="G53" s="100">
        <v>0.8</v>
      </c>
      <c r="H53" s="101" t="s">
        <v>168</v>
      </c>
    </row>
    <row r="54" spans="1:8" ht="18" customHeight="1">
      <c r="A54" s="93" t="s">
        <v>307</v>
      </c>
      <c r="B54" s="99" t="s">
        <v>153</v>
      </c>
      <c r="C54" s="100" t="s">
        <v>377</v>
      </c>
      <c r="D54" s="100" t="s">
        <v>377</v>
      </c>
      <c r="E54" s="100" t="s">
        <v>377</v>
      </c>
      <c r="F54" s="100" t="s">
        <v>377</v>
      </c>
      <c r="G54" s="100" t="s">
        <v>377</v>
      </c>
      <c r="H54" s="101" t="s">
        <v>154</v>
      </c>
    </row>
    <row r="55" spans="1:8" ht="18" customHeight="1">
      <c r="A55" s="93" t="s">
        <v>308</v>
      </c>
      <c r="B55" s="99" t="s">
        <v>214</v>
      </c>
      <c r="C55" s="100" t="s">
        <v>377</v>
      </c>
      <c r="D55" s="100" t="s">
        <v>377</v>
      </c>
      <c r="E55" s="100" t="s">
        <v>377</v>
      </c>
      <c r="F55" s="100" t="s">
        <v>377</v>
      </c>
      <c r="G55" s="100" t="s">
        <v>377</v>
      </c>
      <c r="H55" s="101" t="s">
        <v>309</v>
      </c>
    </row>
    <row r="56" spans="1:8" ht="18" customHeight="1">
      <c r="A56" s="93" t="s">
        <v>310</v>
      </c>
      <c r="B56" s="99" t="s">
        <v>211</v>
      </c>
      <c r="C56" s="100" t="s">
        <v>377</v>
      </c>
      <c r="D56" s="100" t="s">
        <v>377</v>
      </c>
      <c r="E56" s="100" t="s">
        <v>377</v>
      </c>
      <c r="F56" s="100" t="s">
        <v>377</v>
      </c>
      <c r="G56" s="100" t="s">
        <v>377</v>
      </c>
      <c r="H56" s="101" t="s">
        <v>215</v>
      </c>
    </row>
    <row r="57" spans="1:8" ht="18" customHeight="1">
      <c r="A57" s="93" t="s">
        <v>311</v>
      </c>
      <c r="B57" s="99" t="s">
        <v>312</v>
      </c>
      <c r="C57" s="100" t="s">
        <v>377</v>
      </c>
      <c r="D57" s="100" t="s">
        <v>377</v>
      </c>
      <c r="E57" s="100" t="s">
        <v>377</v>
      </c>
      <c r="F57" s="100" t="s">
        <v>377</v>
      </c>
      <c r="G57" s="100" t="s">
        <v>377</v>
      </c>
      <c r="H57" s="101" t="s">
        <v>313</v>
      </c>
    </row>
    <row r="58" spans="1:8" ht="26.25" customHeight="1">
      <c r="A58" s="95" t="s">
        <v>169</v>
      </c>
      <c r="B58" s="96"/>
      <c r="C58" s="105"/>
      <c r="D58" s="105"/>
      <c r="E58" s="105"/>
      <c r="F58" s="105"/>
      <c r="G58" s="105"/>
      <c r="H58" s="98" t="s">
        <v>173</v>
      </c>
    </row>
    <row r="59" spans="1:8" ht="18" customHeight="1">
      <c r="A59" s="93" t="s">
        <v>314</v>
      </c>
      <c r="B59" s="99" t="s">
        <v>315</v>
      </c>
      <c r="C59" s="100" t="s">
        <v>377</v>
      </c>
      <c r="D59" s="100" t="s">
        <v>377</v>
      </c>
      <c r="E59" s="100" t="s">
        <v>377</v>
      </c>
      <c r="F59" s="100" t="s">
        <v>377</v>
      </c>
      <c r="G59" s="100" t="s">
        <v>377</v>
      </c>
      <c r="H59" s="101" t="s">
        <v>316</v>
      </c>
    </row>
    <row r="60" spans="1:8" ht="18" customHeight="1">
      <c r="A60" s="93" t="s">
        <v>317</v>
      </c>
      <c r="B60" s="99" t="s">
        <v>318</v>
      </c>
      <c r="C60" s="100" t="s">
        <v>238</v>
      </c>
      <c r="D60" s="100" t="s">
        <v>238</v>
      </c>
      <c r="E60" s="100" t="s">
        <v>238</v>
      </c>
      <c r="F60" s="100" t="s">
        <v>238</v>
      </c>
      <c r="G60" s="100" t="s">
        <v>238</v>
      </c>
      <c r="H60" s="101" t="s">
        <v>319</v>
      </c>
    </row>
    <row r="61" spans="1:8" ht="18" customHeight="1">
      <c r="A61" s="93" t="s">
        <v>320</v>
      </c>
      <c r="B61" s="99" t="s">
        <v>321</v>
      </c>
      <c r="C61" s="100" t="s">
        <v>238</v>
      </c>
      <c r="D61" s="100" t="s">
        <v>238</v>
      </c>
      <c r="E61" s="100" t="s">
        <v>238</v>
      </c>
      <c r="F61" s="100" t="s">
        <v>238</v>
      </c>
      <c r="G61" s="100" t="s">
        <v>238</v>
      </c>
      <c r="H61" s="109" t="s">
        <v>322</v>
      </c>
    </row>
    <row r="62" spans="1:8" ht="18" customHeight="1">
      <c r="A62" s="93" t="s">
        <v>170</v>
      </c>
      <c r="B62" s="99" t="s">
        <v>171</v>
      </c>
      <c r="C62" s="100" t="s">
        <v>377</v>
      </c>
      <c r="D62" s="100" t="s">
        <v>377</v>
      </c>
      <c r="E62" s="100" t="s">
        <v>377</v>
      </c>
      <c r="F62" s="100" t="s">
        <v>377</v>
      </c>
      <c r="G62" s="100" t="s">
        <v>377</v>
      </c>
      <c r="H62" s="101" t="s">
        <v>172</v>
      </c>
    </row>
    <row r="63" spans="1:8" ht="18" customHeight="1">
      <c r="A63" s="93" t="s">
        <v>323</v>
      </c>
      <c r="B63" s="99" t="s">
        <v>324</v>
      </c>
      <c r="C63" s="100" t="s">
        <v>377</v>
      </c>
      <c r="D63" s="100" t="s">
        <v>377</v>
      </c>
      <c r="E63" s="100" t="s">
        <v>377</v>
      </c>
      <c r="F63" s="100" t="s">
        <v>377</v>
      </c>
      <c r="G63" s="100" t="s">
        <v>377</v>
      </c>
      <c r="H63" s="101" t="s">
        <v>325</v>
      </c>
    </row>
    <row r="64" spans="1:8" ht="18.75" customHeight="1">
      <c r="A64" s="93" t="s">
        <v>326</v>
      </c>
      <c r="B64" s="99" t="s">
        <v>327</v>
      </c>
      <c r="C64" s="100" t="s">
        <v>238</v>
      </c>
      <c r="D64" s="100" t="s">
        <v>238</v>
      </c>
      <c r="E64" s="100" t="s">
        <v>238</v>
      </c>
      <c r="F64" s="100" t="s">
        <v>238</v>
      </c>
      <c r="G64" s="100" t="s">
        <v>238</v>
      </c>
      <c r="H64" s="101" t="s">
        <v>328</v>
      </c>
    </row>
    <row r="65" spans="1:8" ht="19.5" customHeight="1">
      <c r="A65" s="234" t="s">
        <v>399</v>
      </c>
      <c r="B65" s="234"/>
      <c r="C65" s="234"/>
      <c r="D65" s="234"/>
      <c r="E65" s="234"/>
      <c r="F65" s="234"/>
      <c r="G65" s="234"/>
      <c r="H65" s="234"/>
    </row>
    <row r="66" spans="1:8" ht="21" customHeight="1">
      <c r="A66" s="235" t="s">
        <v>400</v>
      </c>
      <c r="B66" s="235"/>
      <c r="C66" s="236"/>
      <c r="D66" s="236"/>
      <c r="E66" s="236"/>
      <c r="F66" s="236"/>
      <c r="G66" s="236"/>
      <c r="H66" s="235"/>
    </row>
    <row r="67" spans="1:8" ht="21" customHeight="1">
      <c r="A67" s="237" t="s">
        <v>230</v>
      </c>
      <c r="B67" s="239" t="s">
        <v>122</v>
      </c>
      <c r="C67" s="241" t="s">
        <v>401</v>
      </c>
      <c r="D67" s="241" t="s">
        <v>402</v>
      </c>
      <c r="E67" s="241" t="s">
        <v>403</v>
      </c>
      <c r="F67" s="241" t="s">
        <v>404</v>
      </c>
      <c r="G67" s="241" t="s">
        <v>405</v>
      </c>
      <c r="H67" s="237" t="s">
        <v>231</v>
      </c>
    </row>
    <row r="68" spans="1:8" ht="12" customHeight="1">
      <c r="A68" s="238"/>
      <c r="B68" s="240"/>
      <c r="C68" s="242"/>
      <c r="D68" s="242"/>
      <c r="E68" s="242"/>
      <c r="F68" s="242"/>
      <c r="G68" s="242"/>
      <c r="H68" s="243"/>
    </row>
    <row r="69" spans="1:8" ht="21.75" customHeight="1">
      <c r="A69" s="95" t="s">
        <v>329</v>
      </c>
      <c r="B69" s="96"/>
      <c r="C69" s="105"/>
      <c r="D69" s="105"/>
      <c r="E69" s="105"/>
      <c r="F69" s="105"/>
      <c r="G69" s="105"/>
      <c r="H69" s="98"/>
    </row>
    <row r="70" spans="1:8" ht="20.100000000000001" customHeight="1">
      <c r="A70" s="93" t="s">
        <v>330</v>
      </c>
      <c r="B70" s="99" t="s">
        <v>147</v>
      </c>
      <c r="C70" s="100" t="s">
        <v>377</v>
      </c>
      <c r="D70" s="100">
        <v>4.4000000000000004</v>
      </c>
      <c r="E70" s="100">
        <v>4.5</v>
      </c>
      <c r="F70" s="100" t="s">
        <v>377</v>
      </c>
      <c r="G70" s="100">
        <v>4.3</v>
      </c>
      <c r="H70" s="101" t="s">
        <v>148</v>
      </c>
    </row>
    <row r="71" spans="1:8" ht="20.100000000000001" customHeight="1">
      <c r="A71" s="93" t="s">
        <v>67</v>
      </c>
      <c r="B71" s="99" t="s">
        <v>68</v>
      </c>
      <c r="C71" s="100">
        <v>4.3600000000000003</v>
      </c>
      <c r="D71" s="100">
        <v>4.4000000000000004</v>
      </c>
      <c r="E71" s="100">
        <v>4.37</v>
      </c>
      <c r="F71" s="100">
        <v>4.3099999999999996</v>
      </c>
      <c r="G71" s="100" t="s">
        <v>377</v>
      </c>
      <c r="H71" s="101" t="s">
        <v>69</v>
      </c>
    </row>
    <row r="72" spans="1:8" ht="20.100000000000001" customHeight="1">
      <c r="A72" s="93" t="s">
        <v>331</v>
      </c>
      <c r="B72" s="99" t="s">
        <v>182</v>
      </c>
      <c r="C72" s="100" t="s">
        <v>377</v>
      </c>
      <c r="D72" s="100" t="s">
        <v>377</v>
      </c>
      <c r="E72" s="100" t="s">
        <v>377</v>
      </c>
      <c r="F72" s="100" t="s">
        <v>377</v>
      </c>
      <c r="G72" s="100">
        <v>0.7</v>
      </c>
      <c r="H72" s="101" t="s">
        <v>184</v>
      </c>
    </row>
    <row r="73" spans="1:8" ht="20.100000000000001" customHeight="1">
      <c r="A73" s="93" t="s">
        <v>332</v>
      </c>
      <c r="B73" s="99" t="s">
        <v>333</v>
      </c>
      <c r="C73" s="100" t="s">
        <v>377</v>
      </c>
      <c r="D73" s="100" t="s">
        <v>377</v>
      </c>
      <c r="E73" s="100" t="s">
        <v>377</v>
      </c>
      <c r="F73" s="100" t="s">
        <v>377</v>
      </c>
      <c r="G73" s="100" t="s">
        <v>377</v>
      </c>
      <c r="H73" s="101" t="s">
        <v>334</v>
      </c>
    </row>
    <row r="74" spans="1:8" ht="20.100000000000001" customHeight="1">
      <c r="A74" s="93" t="s">
        <v>70</v>
      </c>
      <c r="B74" s="99" t="s">
        <v>71</v>
      </c>
      <c r="C74" s="100">
        <v>33.5</v>
      </c>
      <c r="D74" s="100">
        <v>33.36</v>
      </c>
      <c r="E74" s="100">
        <v>32.75</v>
      </c>
      <c r="F74" s="100">
        <v>32</v>
      </c>
      <c r="G74" s="100">
        <v>32</v>
      </c>
      <c r="H74" s="101" t="s">
        <v>72</v>
      </c>
    </row>
    <row r="75" spans="1:8" ht="20.100000000000001" customHeight="1">
      <c r="A75" s="93" t="s">
        <v>335</v>
      </c>
      <c r="B75" s="99" t="s">
        <v>183</v>
      </c>
      <c r="C75" s="100">
        <v>0.73</v>
      </c>
      <c r="D75" s="100">
        <v>0.73</v>
      </c>
      <c r="E75" s="100" t="s">
        <v>377</v>
      </c>
      <c r="F75" s="100">
        <v>0.73</v>
      </c>
      <c r="G75" s="100">
        <v>0.73</v>
      </c>
      <c r="H75" s="101" t="s">
        <v>185</v>
      </c>
    </row>
    <row r="76" spans="1:8" ht="20.100000000000001" customHeight="1">
      <c r="A76" s="93" t="s">
        <v>336</v>
      </c>
      <c r="B76" s="99" t="s">
        <v>219</v>
      </c>
      <c r="C76" s="100" t="s">
        <v>377</v>
      </c>
      <c r="D76" s="100" t="s">
        <v>377</v>
      </c>
      <c r="E76" s="100" t="s">
        <v>377</v>
      </c>
      <c r="F76" s="100" t="s">
        <v>377</v>
      </c>
      <c r="G76" s="100" t="s">
        <v>377</v>
      </c>
      <c r="H76" s="101" t="s">
        <v>220</v>
      </c>
    </row>
    <row r="77" spans="1:8" ht="20.100000000000001" customHeight="1">
      <c r="A77" s="93" t="s">
        <v>337</v>
      </c>
      <c r="B77" s="99" t="s">
        <v>206</v>
      </c>
      <c r="C77" s="100" t="s">
        <v>377</v>
      </c>
      <c r="D77" s="100" t="s">
        <v>377</v>
      </c>
      <c r="E77" s="100">
        <v>2.46</v>
      </c>
      <c r="F77" s="100" t="s">
        <v>377</v>
      </c>
      <c r="G77" s="100">
        <v>2.12</v>
      </c>
      <c r="H77" s="101" t="s">
        <v>207</v>
      </c>
    </row>
    <row r="78" spans="1:8" ht="20.100000000000001" customHeight="1">
      <c r="A78" s="93" t="s">
        <v>217</v>
      </c>
      <c r="B78" s="99" t="s">
        <v>216</v>
      </c>
      <c r="C78" s="100">
        <v>6.99</v>
      </c>
      <c r="D78" s="100">
        <v>7.25</v>
      </c>
      <c r="E78" s="100" t="s">
        <v>377</v>
      </c>
      <c r="F78" s="100" t="s">
        <v>377</v>
      </c>
      <c r="G78" s="100" t="s">
        <v>377</v>
      </c>
      <c r="H78" s="109" t="s">
        <v>222</v>
      </c>
    </row>
    <row r="79" spans="1:8" ht="20.100000000000001" customHeight="1">
      <c r="A79" s="93" t="s">
        <v>120</v>
      </c>
      <c r="B79" s="99" t="s">
        <v>121</v>
      </c>
      <c r="C79" s="100" t="s">
        <v>377</v>
      </c>
      <c r="D79" s="100" t="s">
        <v>377</v>
      </c>
      <c r="E79" s="100" t="s">
        <v>377</v>
      </c>
      <c r="F79" s="100" t="s">
        <v>377</v>
      </c>
      <c r="G79" s="100">
        <v>0.7</v>
      </c>
      <c r="H79" s="101" t="s">
        <v>338</v>
      </c>
    </row>
    <row r="80" spans="1:8" ht="20.100000000000001" customHeight="1">
      <c r="A80" s="102" t="s">
        <v>339</v>
      </c>
      <c r="B80" s="103" t="s">
        <v>340</v>
      </c>
      <c r="C80" s="100" t="s">
        <v>377</v>
      </c>
      <c r="D80" s="100" t="s">
        <v>377</v>
      </c>
      <c r="E80" s="100" t="s">
        <v>377</v>
      </c>
      <c r="F80" s="100" t="s">
        <v>377</v>
      </c>
      <c r="G80" s="100" t="s">
        <v>377</v>
      </c>
      <c r="H80" s="110" t="s">
        <v>341</v>
      </c>
    </row>
    <row r="81" spans="1:8" ht="20.100000000000001" customHeight="1">
      <c r="A81" s="95" t="s">
        <v>76</v>
      </c>
      <c r="B81" s="96"/>
      <c r="C81" s="105"/>
      <c r="D81" s="105"/>
      <c r="E81" s="105"/>
      <c r="F81" s="105"/>
      <c r="G81" s="105"/>
      <c r="H81" s="98" t="s">
        <v>30</v>
      </c>
    </row>
    <row r="82" spans="1:8" ht="20.100000000000001" customHeight="1">
      <c r="A82" s="93" t="s">
        <v>56</v>
      </c>
      <c r="B82" s="99" t="s">
        <v>57</v>
      </c>
      <c r="C82" s="100">
        <v>2.54</v>
      </c>
      <c r="D82" s="100">
        <v>2.52</v>
      </c>
      <c r="E82" s="100">
        <v>2.4900000000000002</v>
      </c>
      <c r="F82" s="100">
        <v>2.48</v>
      </c>
      <c r="G82" s="100">
        <v>2.4900000000000002</v>
      </c>
      <c r="H82" s="101" t="s">
        <v>58</v>
      </c>
    </row>
    <row r="83" spans="1:8" ht="20.100000000000001" customHeight="1">
      <c r="A83" s="93" t="s">
        <v>161</v>
      </c>
      <c r="B83" s="99" t="s">
        <v>160</v>
      </c>
      <c r="C83" s="100">
        <v>8.5</v>
      </c>
      <c r="D83" s="100">
        <v>9.75</v>
      </c>
      <c r="E83" s="100">
        <v>8.7100000000000009</v>
      </c>
      <c r="F83" s="100" t="s">
        <v>377</v>
      </c>
      <c r="G83" s="100">
        <v>8.7100000000000009</v>
      </c>
      <c r="H83" s="101" t="s">
        <v>162</v>
      </c>
    </row>
    <row r="84" spans="1:8" ht="20.100000000000001" customHeight="1">
      <c r="A84" s="93" t="s">
        <v>191</v>
      </c>
      <c r="B84" s="99" t="s">
        <v>189</v>
      </c>
      <c r="C84" s="100">
        <v>16.399999999999999</v>
      </c>
      <c r="D84" s="100">
        <v>16.399999999999999</v>
      </c>
      <c r="E84" s="100">
        <v>16.399999999999999</v>
      </c>
      <c r="F84" s="100">
        <v>16</v>
      </c>
      <c r="G84" s="100">
        <v>16.39</v>
      </c>
      <c r="H84" s="101" t="s">
        <v>200</v>
      </c>
    </row>
    <row r="85" spans="1:8" ht="20.100000000000001" customHeight="1">
      <c r="A85" s="93" t="s">
        <v>342</v>
      </c>
      <c r="B85" s="99" t="s">
        <v>343</v>
      </c>
      <c r="C85" s="100" t="s">
        <v>377</v>
      </c>
      <c r="D85" s="100" t="s">
        <v>377</v>
      </c>
      <c r="E85" s="100" t="s">
        <v>377</v>
      </c>
      <c r="F85" s="100" t="s">
        <v>377</v>
      </c>
      <c r="G85" s="100" t="s">
        <v>377</v>
      </c>
      <c r="H85" s="101" t="s">
        <v>344</v>
      </c>
    </row>
    <row r="86" spans="1:8" ht="20.100000000000001" customHeight="1">
      <c r="A86" s="93" t="s">
        <v>59</v>
      </c>
      <c r="B86" s="99" t="s">
        <v>34</v>
      </c>
      <c r="C86" s="100">
        <v>4.5</v>
      </c>
      <c r="D86" s="100">
        <v>4.54</v>
      </c>
      <c r="E86" s="100">
        <v>4.5</v>
      </c>
      <c r="F86" s="100">
        <v>4.47</v>
      </c>
      <c r="G86" s="100">
        <v>4.42</v>
      </c>
      <c r="H86" s="101" t="s">
        <v>35</v>
      </c>
    </row>
    <row r="87" spans="1:8" ht="20.100000000000001" customHeight="1">
      <c r="A87" s="93" t="s">
        <v>60</v>
      </c>
      <c r="B87" s="99" t="s">
        <v>41</v>
      </c>
      <c r="C87" s="100" t="s">
        <v>377</v>
      </c>
      <c r="D87" s="100">
        <v>2.9</v>
      </c>
      <c r="E87" s="100">
        <v>2.9</v>
      </c>
      <c r="F87" s="100">
        <v>2.9</v>
      </c>
      <c r="G87" s="100">
        <v>3</v>
      </c>
      <c r="H87" s="101" t="s">
        <v>61</v>
      </c>
    </row>
    <row r="88" spans="1:8" ht="20.100000000000001" customHeight="1">
      <c r="A88" s="93" t="s">
        <v>345</v>
      </c>
      <c r="B88" s="99" t="s">
        <v>77</v>
      </c>
      <c r="C88" s="100">
        <v>2</v>
      </c>
      <c r="D88" s="100" t="s">
        <v>377</v>
      </c>
      <c r="E88" s="100">
        <v>2</v>
      </c>
      <c r="F88" s="100">
        <v>2</v>
      </c>
      <c r="G88" s="100">
        <v>2</v>
      </c>
      <c r="H88" s="101" t="s">
        <v>78</v>
      </c>
    </row>
    <row r="89" spans="1:8" ht="20.100000000000001" customHeight="1">
      <c r="A89" s="93" t="s">
        <v>346</v>
      </c>
      <c r="B89" s="99" t="s">
        <v>347</v>
      </c>
      <c r="C89" s="100">
        <v>1.02</v>
      </c>
      <c r="D89" s="100">
        <v>1.02</v>
      </c>
      <c r="E89" s="100">
        <v>1.01</v>
      </c>
      <c r="F89" s="100">
        <v>1</v>
      </c>
      <c r="G89" s="100">
        <v>1</v>
      </c>
      <c r="H89" s="101" t="s">
        <v>348</v>
      </c>
    </row>
    <row r="90" spans="1:8" ht="20.100000000000001" customHeight="1">
      <c r="A90" s="93" t="s">
        <v>349</v>
      </c>
      <c r="B90" s="99" t="s">
        <v>150</v>
      </c>
      <c r="C90" s="100">
        <v>2.64</v>
      </c>
      <c r="D90" s="100">
        <v>2.64</v>
      </c>
      <c r="E90" s="100">
        <v>2.52</v>
      </c>
      <c r="F90" s="100">
        <v>2.6</v>
      </c>
      <c r="G90" s="100">
        <v>2.5</v>
      </c>
      <c r="H90" s="101" t="s">
        <v>151</v>
      </c>
    </row>
    <row r="91" spans="1:8" ht="20.100000000000001" customHeight="1">
      <c r="A91" s="93" t="s">
        <v>105</v>
      </c>
      <c r="B91" s="99" t="s">
        <v>79</v>
      </c>
      <c r="C91" s="100">
        <v>1.34</v>
      </c>
      <c r="D91" s="100">
        <v>1.34</v>
      </c>
      <c r="E91" s="100">
        <v>1.37</v>
      </c>
      <c r="F91" s="100">
        <v>1.37</v>
      </c>
      <c r="G91" s="100" t="s">
        <v>377</v>
      </c>
      <c r="H91" s="101" t="s">
        <v>80</v>
      </c>
    </row>
    <row r="92" spans="1:8" ht="20.100000000000001" customHeight="1">
      <c r="A92" s="93" t="s">
        <v>62</v>
      </c>
      <c r="B92" s="99" t="s">
        <v>46</v>
      </c>
      <c r="C92" s="100" t="s">
        <v>377</v>
      </c>
      <c r="D92" s="100">
        <v>2.6</v>
      </c>
      <c r="E92" s="100">
        <v>2.6</v>
      </c>
      <c r="F92" s="100">
        <v>2.6</v>
      </c>
      <c r="G92" s="100">
        <v>2.6</v>
      </c>
      <c r="H92" s="101" t="s">
        <v>44</v>
      </c>
    </row>
    <row r="93" spans="1:8" ht="20.100000000000001" customHeight="1">
      <c r="A93" s="93" t="s">
        <v>81</v>
      </c>
      <c r="B93" s="99" t="s">
        <v>82</v>
      </c>
      <c r="C93" s="100">
        <v>2.9</v>
      </c>
      <c r="D93" s="100" t="s">
        <v>377</v>
      </c>
      <c r="E93" s="100" t="s">
        <v>377</v>
      </c>
      <c r="F93" s="100" t="s">
        <v>377</v>
      </c>
      <c r="G93" s="100">
        <v>2.9</v>
      </c>
      <c r="H93" s="101" t="s">
        <v>83</v>
      </c>
    </row>
    <row r="94" spans="1:8" ht="20.100000000000001" customHeight="1">
      <c r="A94" s="93" t="s">
        <v>130</v>
      </c>
      <c r="B94" s="99" t="s">
        <v>129</v>
      </c>
      <c r="C94" s="100" t="s">
        <v>377</v>
      </c>
      <c r="D94" s="100" t="s">
        <v>377</v>
      </c>
      <c r="E94" s="100" t="s">
        <v>377</v>
      </c>
      <c r="F94" s="100" t="s">
        <v>377</v>
      </c>
      <c r="G94" s="100" t="s">
        <v>377</v>
      </c>
      <c r="H94" s="101" t="s">
        <v>132</v>
      </c>
    </row>
    <row r="95" spans="1:8" ht="20.100000000000001" customHeight="1">
      <c r="A95" s="93" t="s">
        <v>192</v>
      </c>
      <c r="B95" s="99" t="s">
        <v>190</v>
      </c>
      <c r="C95" s="100">
        <v>1.5</v>
      </c>
      <c r="D95" s="100">
        <v>1.5</v>
      </c>
      <c r="E95" s="100" t="s">
        <v>377</v>
      </c>
      <c r="F95" s="100" t="s">
        <v>377</v>
      </c>
      <c r="G95" s="100" t="s">
        <v>377</v>
      </c>
      <c r="H95" s="101" t="s">
        <v>199</v>
      </c>
    </row>
    <row r="96" spans="1:8" ht="20.100000000000001" customHeight="1">
      <c r="A96" s="93" t="s">
        <v>350</v>
      </c>
      <c r="B96" s="99" t="s">
        <v>159</v>
      </c>
      <c r="C96" s="100" t="s">
        <v>377</v>
      </c>
      <c r="D96" s="100">
        <v>2.0499999999999998</v>
      </c>
      <c r="E96" s="100">
        <v>2.0499999999999998</v>
      </c>
      <c r="F96" s="100" t="s">
        <v>377</v>
      </c>
      <c r="G96" s="100">
        <v>2.0499999999999998</v>
      </c>
      <c r="H96" s="101" t="s">
        <v>163</v>
      </c>
    </row>
    <row r="97" spans="1:8" ht="20.100000000000001" customHeight="1">
      <c r="A97" s="93" t="s">
        <v>84</v>
      </c>
      <c r="B97" s="99" t="s">
        <v>85</v>
      </c>
      <c r="C97" s="100">
        <v>3</v>
      </c>
      <c r="D97" s="100" t="s">
        <v>377</v>
      </c>
      <c r="E97" s="100" t="s">
        <v>377</v>
      </c>
      <c r="F97" s="100" t="s">
        <v>377</v>
      </c>
      <c r="G97" s="100">
        <v>3</v>
      </c>
      <c r="H97" s="101" t="s">
        <v>86</v>
      </c>
    </row>
    <row r="98" spans="1:8" ht="20.100000000000001" customHeight="1">
      <c r="A98" s="93" t="s">
        <v>87</v>
      </c>
      <c r="B98" s="99" t="s">
        <v>88</v>
      </c>
      <c r="C98" s="100">
        <v>1.25</v>
      </c>
      <c r="D98" s="100">
        <v>1.25</v>
      </c>
      <c r="E98" s="100" t="s">
        <v>377</v>
      </c>
      <c r="F98" s="100" t="s">
        <v>377</v>
      </c>
      <c r="G98" s="100" t="s">
        <v>377</v>
      </c>
      <c r="H98" s="101" t="s">
        <v>89</v>
      </c>
    </row>
    <row r="99" spans="1:8" ht="20.100000000000001" customHeight="1">
      <c r="A99" s="93" t="s">
        <v>351</v>
      </c>
      <c r="B99" s="99" t="s">
        <v>352</v>
      </c>
      <c r="C99" s="100" t="s">
        <v>377</v>
      </c>
      <c r="D99" s="100" t="s">
        <v>377</v>
      </c>
      <c r="E99" s="100" t="s">
        <v>377</v>
      </c>
      <c r="F99" s="100" t="s">
        <v>377</v>
      </c>
      <c r="G99" s="100" t="s">
        <v>377</v>
      </c>
      <c r="H99" s="101" t="s">
        <v>353</v>
      </c>
    </row>
    <row r="100" spans="1:8" ht="20.100000000000001" customHeight="1">
      <c r="A100" s="102" t="s">
        <v>354</v>
      </c>
      <c r="B100" s="99" t="s">
        <v>196</v>
      </c>
      <c r="C100" s="100" t="s">
        <v>377</v>
      </c>
      <c r="D100" s="100">
        <v>0.49</v>
      </c>
      <c r="E100" s="100" t="s">
        <v>377</v>
      </c>
      <c r="F100" s="100" t="s">
        <v>377</v>
      </c>
      <c r="G100" s="100" t="s">
        <v>377</v>
      </c>
      <c r="H100" s="101" t="s">
        <v>197</v>
      </c>
    </row>
    <row r="101" spans="1:8" ht="20.100000000000001" customHeight="1">
      <c r="A101" s="102" t="s">
        <v>355</v>
      </c>
      <c r="B101" s="99" t="s">
        <v>135</v>
      </c>
      <c r="C101" s="100">
        <v>1.1000000000000001</v>
      </c>
      <c r="D101" s="100">
        <v>1.1000000000000001</v>
      </c>
      <c r="E101" s="100" t="s">
        <v>377</v>
      </c>
      <c r="F101" s="100" t="s">
        <v>377</v>
      </c>
      <c r="G101" s="100">
        <v>1.1000000000000001</v>
      </c>
      <c r="H101" s="111" t="s">
        <v>136</v>
      </c>
    </row>
    <row r="102" spans="1:8" ht="20.100000000000001" customHeight="1">
      <c r="A102" s="95" t="s">
        <v>356</v>
      </c>
      <c r="B102" s="96"/>
      <c r="C102" s="105"/>
      <c r="D102" s="105"/>
      <c r="E102" s="105"/>
      <c r="F102" s="105"/>
      <c r="G102" s="105"/>
      <c r="H102" s="98" t="s">
        <v>63</v>
      </c>
    </row>
    <row r="103" spans="1:8" ht="20.100000000000001" customHeight="1">
      <c r="A103" s="93" t="s">
        <v>103</v>
      </c>
      <c r="B103" s="99" t="s">
        <v>104</v>
      </c>
      <c r="C103" s="100" t="s">
        <v>377</v>
      </c>
      <c r="D103" s="100" t="s">
        <v>377</v>
      </c>
      <c r="E103" s="100">
        <v>20.5</v>
      </c>
      <c r="F103" s="100" t="s">
        <v>377</v>
      </c>
      <c r="G103" s="100" t="s">
        <v>377</v>
      </c>
      <c r="H103" s="101" t="s">
        <v>106</v>
      </c>
    </row>
    <row r="104" spans="1:8" ht="20.100000000000001" customHeight="1">
      <c r="A104" s="93" t="s">
        <v>90</v>
      </c>
      <c r="B104" s="99" t="s">
        <v>91</v>
      </c>
      <c r="C104" s="100" t="s">
        <v>377</v>
      </c>
      <c r="D104" s="100" t="s">
        <v>377</v>
      </c>
      <c r="E104" s="100" t="s">
        <v>377</v>
      </c>
      <c r="F104" s="100" t="s">
        <v>377</v>
      </c>
      <c r="G104" s="100" t="s">
        <v>377</v>
      </c>
      <c r="H104" s="101" t="s">
        <v>92</v>
      </c>
    </row>
    <row r="105" spans="1:8" ht="20.100000000000001" customHeight="1">
      <c r="A105" s="93" t="s">
        <v>179</v>
      </c>
      <c r="B105" s="99" t="s">
        <v>180</v>
      </c>
      <c r="C105" s="100" t="s">
        <v>377</v>
      </c>
      <c r="D105" s="100" t="s">
        <v>377</v>
      </c>
      <c r="E105" s="100" t="s">
        <v>377</v>
      </c>
      <c r="F105" s="100" t="s">
        <v>377</v>
      </c>
      <c r="G105" s="100" t="s">
        <v>377</v>
      </c>
      <c r="H105" s="101" t="s">
        <v>181</v>
      </c>
    </row>
    <row r="106" spans="1:8" ht="20.100000000000001" customHeight="1">
      <c r="A106" s="93" t="s">
        <v>112</v>
      </c>
      <c r="B106" s="99" t="s">
        <v>113</v>
      </c>
      <c r="C106" s="100" t="s">
        <v>377</v>
      </c>
      <c r="D106" s="100">
        <v>99</v>
      </c>
      <c r="E106" s="100" t="s">
        <v>377</v>
      </c>
      <c r="F106" s="100" t="s">
        <v>377</v>
      </c>
      <c r="G106" s="100">
        <v>99</v>
      </c>
      <c r="H106" s="101" t="s">
        <v>114</v>
      </c>
    </row>
    <row r="107" spans="1:8" ht="20.100000000000001" customHeight="1">
      <c r="A107" s="93" t="s">
        <v>357</v>
      </c>
      <c r="B107" s="99" t="s">
        <v>107</v>
      </c>
      <c r="C107" s="100" t="s">
        <v>377</v>
      </c>
      <c r="D107" s="100" t="s">
        <v>377</v>
      </c>
      <c r="E107" s="100">
        <v>11</v>
      </c>
      <c r="F107" s="100" t="s">
        <v>377</v>
      </c>
      <c r="G107" s="100">
        <v>11</v>
      </c>
      <c r="H107" s="101" t="s">
        <v>111</v>
      </c>
    </row>
    <row r="108" spans="1:8" ht="19.5" customHeight="1">
      <c r="A108" s="93" t="s">
        <v>358</v>
      </c>
      <c r="B108" s="99" t="s">
        <v>359</v>
      </c>
      <c r="C108" s="100" t="s">
        <v>377</v>
      </c>
      <c r="D108" s="100" t="s">
        <v>377</v>
      </c>
      <c r="E108" s="100" t="s">
        <v>377</v>
      </c>
      <c r="F108" s="100" t="s">
        <v>377</v>
      </c>
      <c r="G108" s="100" t="s">
        <v>377</v>
      </c>
      <c r="H108" s="101" t="s">
        <v>360</v>
      </c>
    </row>
    <row r="109" spans="1:8" ht="20.100000000000001" customHeight="1">
      <c r="A109" s="93" t="s">
        <v>128</v>
      </c>
      <c r="B109" s="99" t="s">
        <v>127</v>
      </c>
      <c r="C109" s="100" t="s">
        <v>377</v>
      </c>
      <c r="D109" s="100">
        <v>50</v>
      </c>
      <c r="E109" s="100">
        <v>50</v>
      </c>
      <c r="F109" s="100">
        <v>49</v>
      </c>
      <c r="G109" s="100">
        <v>49</v>
      </c>
      <c r="H109" s="101" t="s">
        <v>133</v>
      </c>
    </row>
    <row r="110" spans="1:8" ht="20.100000000000001" customHeight="1">
      <c r="A110" s="93" t="s">
        <v>361</v>
      </c>
      <c r="B110" s="99" t="s">
        <v>218</v>
      </c>
      <c r="C110" s="100" t="s">
        <v>377</v>
      </c>
      <c r="D110" s="100" t="s">
        <v>377</v>
      </c>
      <c r="E110" s="100" t="s">
        <v>377</v>
      </c>
      <c r="F110" s="100" t="s">
        <v>377</v>
      </c>
      <c r="G110" s="100" t="s">
        <v>377</v>
      </c>
      <c r="H110" s="101" t="s">
        <v>221</v>
      </c>
    </row>
    <row r="111" spans="1:8" ht="20.100000000000001" customHeight="1">
      <c r="A111" s="93" t="s">
        <v>362</v>
      </c>
      <c r="B111" s="99" t="s">
        <v>177</v>
      </c>
      <c r="C111" s="100" t="s">
        <v>377</v>
      </c>
      <c r="D111" s="100">
        <v>26</v>
      </c>
      <c r="E111" s="100" t="s">
        <v>377</v>
      </c>
      <c r="F111" s="100">
        <v>24</v>
      </c>
      <c r="G111" s="100" t="s">
        <v>377</v>
      </c>
      <c r="H111" s="109" t="s">
        <v>178</v>
      </c>
    </row>
    <row r="112" spans="1:8" ht="20.100000000000001" customHeight="1">
      <c r="A112" s="95" t="s">
        <v>363</v>
      </c>
      <c r="B112" s="96"/>
      <c r="C112" s="105"/>
      <c r="D112" s="105"/>
      <c r="E112" s="105"/>
      <c r="F112" s="105"/>
      <c r="G112" s="105"/>
      <c r="H112" s="98" t="s">
        <v>29</v>
      </c>
    </row>
    <row r="113" spans="1:8" ht="20.100000000000001" customHeight="1">
      <c r="A113" s="93" t="s">
        <v>364</v>
      </c>
      <c r="B113" s="99" t="s">
        <v>223</v>
      </c>
      <c r="C113" s="100" t="s">
        <v>377</v>
      </c>
      <c r="D113" s="100">
        <v>0.46</v>
      </c>
      <c r="E113" s="100" t="s">
        <v>377</v>
      </c>
      <c r="F113" s="100">
        <v>0.48</v>
      </c>
      <c r="G113" s="100">
        <v>0.48</v>
      </c>
      <c r="H113" s="101" t="s">
        <v>224</v>
      </c>
    </row>
    <row r="114" spans="1:8" ht="20.100000000000001" customHeight="1">
      <c r="A114" s="93" t="s">
        <v>226</v>
      </c>
      <c r="B114" s="99" t="s">
        <v>227</v>
      </c>
      <c r="C114" s="100" t="s">
        <v>377</v>
      </c>
      <c r="D114" s="100" t="s">
        <v>377</v>
      </c>
      <c r="E114" s="100" t="s">
        <v>377</v>
      </c>
      <c r="F114" s="100" t="s">
        <v>377</v>
      </c>
      <c r="G114" s="100" t="s">
        <v>377</v>
      </c>
      <c r="H114" s="101" t="s">
        <v>229</v>
      </c>
    </row>
    <row r="115" spans="1:8" ht="20.100000000000001" customHeight="1">
      <c r="A115" s="93" t="s">
        <v>365</v>
      </c>
      <c r="B115" s="99" t="s">
        <v>209</v>
      </c>
      <c r="C115" s="100" t="s">
        <v>377</v>
      </c>
      <c r="D115" s="100" t="s">
        <v>377</v>
      </c>
      <c r="E115" s="100" t="s">
        <v>377</v>
      </c>
      <c r="F115" s="100" t="s">
        <v>377</v>
      </c>
      <c r="G115" s="100" t="s">
        <v>377</v>
      </c>
      <c r="H115" s="101" t="s">
        <v>210</v>
      </c>
    </row>
    <row r="116" spans="1:8" ht="20.100000000000001" customHeight="1">
      <c r="A116" s="93" t="s">
        <v>366</v>
      </c>
      <c r="B116" s="99" t="s">
        <v>145</v>
      </c>
      <c r="C116" s="100">
        <v>7.19</v>
      </c>
      <c r="D116" s="100">
        <v>7.1</v>
      </c>
      <c r="E116" s="100">
        <v>7.05</v>
      </c>
      <c r="F116" s="100">
        <v>7</v>
      </c>
      <c r="G116" s="100">
        <v>6.98</v>
      </c>
      <c r="H116" s="101" t="s">
        <v>146</v>
      </c>
    </row>
    <row r="117" spans="1:8" ht="20.100000000000001" customHeight="1">
      <c r="A117" s="93" t="s">
        <v>367</v>
      </c>
      <c r="B117" s="99" t="s">
        <v>368</v>
      </c>
      <c r="C117" s="100">
        <v>5.65</v>
      </c>
      <c r="D117" s="100">
        <v>5.58</v>
      </c>
      <c r="E117" s="100">
        <v>5.5</v>
      </c>
      <c r="F117" s="100">
        <v>5.39</v>
      </c>
      <c r="G117" s="100">
        <v>5.25</v>
      </c>
      <c r="H117" s="101" t="s">
        <v>369</v>
      </c>
    </row>
    <row r="118" spans="1:8" ht="20.100000000000001" customHeight="1">
      <c r="A118" s="93" t="s">
        <v>370</v>
      </c>
      <c r="B118" s="99" t="s">
        <v>193</v>
      </c>
      <c r="C118" s="100" t="s">
        <v>377</v>
      </c>
      <c r="D118" s="100" t="s">
        <v>377</v>
      </c>
      <c r="E118" s="100" t="s">
        <v>377</v>
      </c>
      <c r="F118" s="100" t="s">
        <v>377</v>
      </c>
      <c r="G118" s="100" t="s">
        <v>377</v>
      </c>
      <c r="H118" s="101" t="s">
        <v>198</v>
      </c>
    </row>
    <row r="119" spans="1:8" ht="20.100000000000001" customHeight="1">
      <c r="A119" s="93" t="s">
        <v>371</v>
      </c>
      <c r="B119" s="99" t="s">
        <v>372</v>
      </c>
      <c r="C119" s="100" t="s">
        <v>377</v>
      </c>
      <c r="D119" s="100" t="s">
        <v>377</v>
      </c>
      <c r="E119" s="100" t="s">
        <v>377</v>
      </c>
      <c r="F119" s="100" t="s">
        <v>377</v>
      </c>
      <c r="G119" s="100" t="s">
        <v>377</v>
      </c>
      <c r="H119" s="101" t="s">
        <v>373</v>
      </c>
    </row>
    <row r="120" spans="1:8" ht="20.100000000000001" customHeight="1">
      <c r="A120" s="93" t="s">
        <v>374</v>
      </c>
      <c r="B120" s="99" t="s">
        <v>375</v>
      </c>
      <c r="C120" s="100" t="s">
        <v>377</v>
      </c>
      <c r="D120" s="100" t="s">
        <v>377</v>
      </c>
      <c r="E120" s="100" t="s">
        <v>377</v>
      </c>
      <c r="F120" s="100" t="s">
        <v>377</v>
      </c>
      <c r="G120" s="100" t="s">
        <v>377</v>
      </c>
      <c r="H120" s="101" t="s">
        <v>376</v>
      </c>
    </row>
  </sheetData>
  <mergeCells count="20">
    <mergeCell ref="A1:H1"/>
    <mergeCell ref="A2:H2"/>
    <mergeCell ref="A3:A4"/>
    <mergeCell ref="B3:B4"/>
    <mergeCell ref="C3:C4"/>
    <mergeCell ref="G3:G4"/>
    <mergeCell ref="H3:H4"/>
    <mergeCell ref="F3:F4"/>
    <mergeCell ref="D3:D4"/>
    <mergeCell ref="E3:E4"/>
    <mergeCell ref="A65:H65"/>
    <mergeCell ref="A66:H66"/>
    <mergeCell ref="A67:A68"/>
    <mergeCell ref="B67:B68"/>
    <mergeCell ref="C67:C68"/>
    <mergeCell ref="G67:G68"/>
    <mergeCell ref="H67:H68"/>
    <mergeCell ref="F67:F68"/>
    <mergeCell ref="D67:D68"/>
    <mergeCell ref="E67:E68"/>
  </mergeCells>
  <pageMargins left="0.23622047244094499" right="0.23622047244094499" top="0.74803149606299202" bottom="0.59055118110236204" header="0.31496062992126" footer="0.31496062992126"/>
  <pageSetup paperSize="9" scale="6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P65"/>
  <sheetViews>
    <sheetView rightToLeft="1" topLeftCell="A58" zoomScale="110" zoomScaleNormal="110" workbookViewId="0">
      <selection activeCell="T53" sqref="T53"/>
    </sheetView>
  </sheetViews>
  <sheetFormatPr defaultRowHeight="12.75"/>
  <cols>
    <col min="1" max="2" width="0.42578125" style="6" customWidth="1"/>
    <col min="3" max="3" width="29.7109375" style="6" customWidth="1"/>
    <col min="4" max="4" width="7.28515625" style="6" customWidth="1"/>
    <col min="5" max="5" width="8.42578125" style="6" customWidth="1"/>
    <col min="6" max="6" width="8.42578125" style="92" customWidth="1"/>
    <col min="7" max="7" width="8.85546875" style="92" customWidth="1"/>
    <col min="8" max="8" width="9.28515625" style="6" customWidth="1"/>
    <col min="9" max="9" width="8.5703125" style="6" customWidth="1"/>
    <col min="10" max="10" width="9.140625" style="6" customWidth="1"/>
    <col min="11" max="11" width="7.5703125" style="52" customWidth="1"/>
    <col min="12" max="12" width="7.5703125" style="53" customWidth="1"/>
    <col min="13" max="13" width="15.5703125" style="55" customWidth="1"/>
    <col min="14" max="14" width="15.85546875" style="55" customWidth="1"/>
    <col min="15" max="15" width="10.85546875" style="54" customWidth="1"/>
    <col min="16" max="16" width="32.28515625" style="6" customWidth="1"/>
    <col min="17" max="16384" width="9.140625" style="6"/>
  </cols>
  <sheetData>
    <row r="1" spans="3:16" ht="33.75" customHeight="1">
      <c r="C1" s="150" t="s">
        <v>4</v>
      </c>
      <c r="D1" s="244" t="s">
        <v>410</v>
      </c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</row>
    <row r="2" spans="3:16" ht="25.5" customHeight="1">
      <c r="C2" s="144" t="s">
        <v>5</v>
      </c>
      <c r="D2" s="246" t="s">
        <v>411</v>
      </c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</row>
    <row r="3" spans="3:16" ht="60" customHeight="1">
      <c r="C3" s="7" t="s">
        <v>0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22</v>
      </c>
      <c r="I3" s="8" t="s">
        <v>2</v>
      </c>
      <c r="J3" s="8" t="s">
        <v>23</v>
      </c>
      <c r="K3" s="9" t="s">
        <v>10</v>
      </c>
      <c r="L3" s="5" t="s">
        <v>99</v>
      </c>
      <c r="M3" s="8" t="s">
        <v>64</v>
      </c>
      <c r="N3" s="8" t="s">
        <v>65</v>
      </c>
      <c r="O3" s="8" t="s">
        <v>11</v>
      </c>
      <c r="P3" s="10" t="s">
        <v>1</v>
      </c>
    </row>
    <row r="4" spans="3:16" ht="19.5" customHeight="1">
      <c r="C4" s="15" t="s">
        <v>12</v>
      </c>
      <c r="D4" s="204" t="s">
        <v>3</v>
      </c>
      <c r="E4" s="205"/>
      <c r="F4" s="205"/>
      <c r="G4" s="205"/>
      <c r="H4" s="205"/>
      <c r="I4" s="206"/>
      <c r="J4" s="205"/>
      <c r="K4" s="205"/>
      <c r="L4" s="205"/>
      <c r="M4" s="205"/>
      <c r="N4" s="205"/>
      <c r="O4" s="205"/>
      <c r="P4" s="189"/>
    </row>
    <row r="5" spans="3:16" ht="19.5" customHeight="1">
      <c r="C5" s="14" t="s">
        <v>382</v>
      </c>
      <c r="D5" s="25" t="s">
        <v>174</v>
      </c>
      <c r="E5" s="26">
        <v>0.9</v>
      </c>
      <c r="F5" s="89">
        <v>0.91</v>
      </c>
      <c r="G5" s="89">
        <v>0.89</v>
      </c>
      <c r="H5" s="37">
        <v>0.9</v>
      </c>
      <c r="I5" s="37">
        <v>0.9</v>
      </c>
      <c r="J5" s="37">
        <v>0.91</v>
      </c>
      <c r="K5" s="38">
        <v>-1.098901098901095</v>
      </c>
      <c r="L5" s="29">
        <v>79</v>
      </c>
      <c r="M5" s="29">
        <v>199433261</v>
      </c>
      <c r="N5" s="29">
        <v>179174181.74000001</v>
      </c>
      <c r="O5" s="30">
        <v>5</v>
      </c>
      <c r="P5" s="31" t="s">
        <v>175</v>
      </c>
    </row>
    <row r="6" spans="3:16" ht="19.5" customHeight="1">
      <c r="C6" s="14" t="s">
        <v>47</v>
      </c>
      <c r="D6" s="25" t="s">
        <v>36</v>
      </c>
      <c r="E6" s="26">
        <v>4.5199999999999996</v>
      </c>
      <c r="F6" s="89">
        <v>4.5199999999999996</v>
      </c>
      <c r="G6" s="89">
        <v>4.3499999999999996</v>
      </c>
      <c r="H6" s="37">
        <v>4.43</v>
      </c>
      <c r="I6" s="37">
        <v>4.42</v>
      </c>
      <c r="J6" s="37">
        <v>4.53</v>
      </c>
      <c r="K6" s="38">
        <v>-2.428256070640189</v>
      </c>
      <c r="L6" s="29">
        <v>819</v>
      </c>
      <c r="M6" s="29">
        <v>990268804</v>
      </c>
      <c r="N6" s="29">
        <v>4385669884.8899994</v>
      </c>
      <c r="O6" s="30">
        <v>5</v>
      </c>
      <c r="P6" s="31" t="s">
        <v>48</v>
      </c>
    </row>
    <row r="7" spans="3:16" ht="19.5" customHeight="1">
      <c r="C7" s="14" t="s">
        <v>100</v>
      </c>
      <c r="D7" s="25" t="s">
        <v>101</v>
      </c>
      <c r="E7" s="26">
        <v>1.5</v>
      </c>
      <c r="F7" s="89">
        <v>1.52</v>
      </c>
      <c r="G7" s="89">
        <v>1.41</v>
      </c>
      <c r="H7" s="37">
        <v>1.47</v>
      </c>
      <c r="I7" s="37">
        <v>1.41</v>
      </c>
      <c r="J7" s="37">
        <v>1.5</v>
      </c>
      <c r="K7" s="38">
        <v>-6.0000000000000053</v>
      </c>
      <c r="L7" s="29">
        <v>154</v>
      </c>
      <c r="M7" s="29">
        <v>88332569</v>
      </c>
      <c r="N7" s="29">
        <v>129652422.07000001</v>
      </c>
      <c r="O7" s="30">
        <v>5</v>
      </c>
      <c r="P7" s="31" t="s">
        <v>102</v>
      </c>
    </row>
    <row r="8" spans="3:16" ht="19.5" customHeight="1">
      <c r="C8" s="14" t="s">
        <v>49</v>
      </c>
      <c r="D8" s="25" t="s">
        <v>45</v>
      </c>
      <c r="E8" s="26">
        <v>7.0000000000000007E-2</v>
      </c>
      <c r="F8" s="89">
        <v>7.0000000000000007E-2</v>
      </c>
      <c r="G8" s="89">
        <v>7.0000000000000007E-2</v>
      </c>
      <c r="H8" s="37">
        <v>7.0000000000000007E-2</v>
      </c>
      <c r="I8" s="37">
        <v>7.0000000000000007E-2</v>
      </c>
      <c r="J8" s="37">
        <v>7.0000000000000007E-2</v>
      </c>
      <c r="K8" s="38">
        <v>0</v>
      </c>
      <c r="L8" s="29">
        <v>11</v>
      </c>
      <c r="M8" s="29">
        <v>37368225</v>
      </c>
      <c r="N8" s="29">
        <v>2615775.75</v>
      </c>
      <c r="O8" s="30">
        <v>3</v>
      </c>
      <c r="P8" s="31" t="s">
        <v>66</v>
      </c>
    </row>
    <row r="9" spans="3:16" ht="19.5" customHeight="1">
      <c r="C9" s="14" t="s">
        <v>24</v>
      </c>
      <c r="D9" s="25" t="s">
        <v>25</v>
      </c>
      <c r="E9" s="142">
        <v>0.28999999999999998</v>
      </c>
      <c r="F9" s="142">
        <v>0.28999999999999998</v>
      </c>
      <c r="G9" s="142">
        <v>0.27</v>
      </c>
      <c r="H9" s="37">
        <v>0.28000000000000003</v>
      </c>
      <c r="I9" s="37">
        <v>0.28000000000000003</v>
      </c>
      <c r="J9" s="37">
        <v>0.28999999999999998</v>
      </c>
      <c r="K9" s="38">
        <v>-3.4482758620689502</v>
      </c>
      <c r="L9" s="29">
        <v>14</v>
      </c>
      <c r="M9" s="29">
        <v>8460173</v>
      </c>
      <c r="N9" s="29">
        <v>2373004.1100000003</v>
      </c>
      <c r="O9" s="30">
        <v>4</v>
      </c>
      <c r="P9" s="31" t="s">
        <v>26</v>
      </c>
    </row>
    <row r="10" spans="3:16" ht="19.5" customHeight="1">
      <c r="C10" s="14" t="s">
        <v>50</v>
      </c>
      <c r="D10" s="25" t="s">
        <v>51</v>
      </c>
      <c r="E10" s="26">
        <v>3.1</v>
      </c>
      <c r="F10" s="89">
        <v>3.1</v>
      </c>
      <c r="G10" s="89">
        <v>3</v>
      </c>
      <c r="H10" s="37">
        <v>3.05</v>
      </c>
      <c r="I10" s="37">
        <v>3</v>
      </c>
      <c r="J10" s="37">
        <v>3.1</v>
      </c>
      <c r="K10" s="38">
        <v>-3.2258064516129115</v>
      </c>
      <c r="L10" s="29">
        <v>252</v>
      </c>
      <c r="M10" s="29">
        <v>92704401</v>
      </c>
      <c r="N10" s="29">
        <v>282554009.06</v>
      </c>
      <c r="O10" s="30">
        <v>5</v>
      </c>
      <c r="P10" s="31" t="s">
        <v>52</v>
      </c>
    </row>
    <row r="11" spans="3:16" ht="19.5" customHeight="1">
      <c r="C11" s="14" t="s">
        <v>233</v>
      </c>
      <c r="D11" s="25" t="s">
        <v>234</v>
      </c>
      <c r="E11" s="26">
        <v>0.08</v>
      </c>
      <c r="F11" s="89">
        <v>0.08</v>
      </c>
      <c r="G11" s="89">
        <v>0.08</v>
      </c>
      <c r="H11" s="37">
        <v>0.08</v>
      </c>
      <c r="I11" s="37">
        <v>0.08</v>
      </c>
      <c r="J11" s="37">
        <v>0.08</v>
      </c>
      <c r="K11" s="38">
        <v>0</v>
      </c>
      <c r="L11" s="29">
        <v>17</v>
      </c>
      <c r="M11" s="29">
        <v>55000161</v>
      </c>
      <c r="N11" s="29">
        <v>4400012.88</v>
      </c>
      <c r="O11" s="30">
        <v>4</v>
      </c>
      <c r="P11" s="31" t="s">
        <v>235</v>
      </c>
    </row>
    <row r="12" spans="3:16" ht="19.5" customHeight="1">
      <c r="C12" s="14" t="s">
        <v>73</v>
      </c>
      <c r="D12" s="25" t="s">
        <v>74</v>
      </c>
      <c r="E12" s="26">
        <v>0.28000000000000003</v>
      </c>
      <c r="F12" s="89">
        <v>0.3</v>
      </c>
      <c r="G12" s="89">
        <v>0.28000000000000003</v>
      </c>
      <c r="H12" s="37">
        <v>0.28999999999999998</v>
      </c>
      <c r="I12" s="37">
        <v>0.3</v>
      </c>
      <c r="J12" s="37">
        <v>0.28000000000000003</v>
      </c>
      <c r="K12" s="38">
        <v>7.1428571428571397</v>
      </c>
      <c r="L12" s="29">
        <v>12</v>
      </c>
      <c r="M12" s="29">
        <v>25714331</v>
      </c>
      <c r="N12" s="29">
        <v>7333187.6900000004</v>
      </c>
      <c r="O12" s="30">
        <v>3</v>
      </c>
      <c r="P12" s="31" t="s">
        <v>75</v>
      </c>
    </row>
    <row r="13" spans="3:16" ht="19.5" customHeight="1">
      <c r="C13" s="14" t="s">
        <v>53</v>
      </c>
      <c r="D13" s="25" t="s">
        <v>42</v>
      </c>
      <c r="E13" s="26">
        <v>0.42</v>
      </c>
      <c r="F13" s="89">
        <v>0.45</v>
      </c>
      <c r="G13" s="89">
        <v>0.4</v>
      </c>
      <c r="H13" s="37">
        <v>0.42</v>
      </c>
      <c r="I13" s="37">
        <v>0.4</v>
      </c>
      <c r="J13" s="37">
        <v>0.41</v>
      </c>
      <c r="K13" s="38">
        <v>-2.4390243902438935</v>
      </c>
      <c r="L13" s="29">
        <v>331</v>
      </c>
      <c r="M13" s="29">
        <v>1594441055</v>
      </c>
      <c r="N13" s="29">
        <v>664826331.02999997</v>
      </c>
      <c r="O13" s="30">
        <v>5</v>
      </c>
      <c r="P13" s="31" t="s">
        <v>43</v>
      </c>
    </row>
    <row r="14" spans="3:16" ht="19.5" customHeight="1">
      <c r="C14" s="14" t="s">
        <v>54</v>
      </c>
      <c r="D14" s="25" t="s">
        <v>39</v>
      </c>
      <c r="E14" s="26">
        <v>0.17</v>
      </c>
      <c r="F14" s="89">
        <v>0.17</v>
      </c>
      <c r="G14" s="89">
        <v>0.17</v>
      </c>
      <c r="H14" s="37">
        <v>0.17</v>
      </c>
      <c r="I14" s="37">
        <v>0.17</v>
      </c>
      <c r="J14" s="37">
        <v>0.17</v>
      </c>
      <c r="K14" s="38">
        <v>0</v>
      </c>
      <c r="L14" s="29">
        <v>11</v>
      </c>
      <c r="M14" s="29">
        <v>79300000</v>
      </c>
      <c r="N14" s="29">
        <v>13481000</v>
      </c>
      <c r="O14" s="30">
        <v>3</v>
      </c>
      <c r="P14" s="31" t="s">
        <v>40</v>
      </c>
    </row>
    <row r="15" spans="3:16" ht="19.5" customHeight="1">
      <c r="C15" s="14" t="s">
        <v>392</v>
      </c>
      <c r="D15" s="25" t="s">
        <v>225</v>
      </c>
      <c r="E15" s="26">
        <v>0.2</v>
      </c>
      <c r="F15" s="89">
        <v>0.2</v>
      </c>
      <c r="G15" s="89">
        <v>0.19</v>
      </c>
      <c r="H15" s="37">
        <v>0.19</v>
      </c>
      <c r="I15" s="37">
        <v>0.19</v>
      </c>
      <c r="J15" s="37">
        <v>0.2</v>
      </c>
      <c r="K15" s="38">
        <v>-5.0000000000000044</v>
      </c>
      <c r="L15" s="29">
        <v>3</v>
      </c>
      <c r="M15" s="29">
        <v>426750</v>
      </c>
      <c r="N15" s="29">
        <v>82039.350000000006</v>
      </c>
      <c r="O15" s="30">
        <v>3</v>
      </c>
      <c r="P15" s="31" t="s">
        <v>228</v>
      </c>
    </row>
    <row r="16" spans="3:16" ht="19.5" customHeight="1">
      <c r="C16" s="14" t="s">
        <v>244</v>
      </c>
      <c r="D16" s="25" t="s">
        <v>164</v>
      </c>
      <c r="E16" s="26">
        <v>1.26</v>
      </c>
      <c r="F16" s="89">
        <v>1.44</v>
      </c>
      <c r="G16" s="89">
        <v>1.26</v>
      </c>
      <c r="H16" s="37">
        <v>1.44</v>
      </c>
      <c r="I16" s="37">
        <v>1.44</v>
      </c>
      <c r="J16" s="37">
        <v>1.26</v>
      </c>
      <c r="K16" s="38">
        <v>14.285714285714279</v>
      </c>
      <c r="L16" s="29">
        <v>8</v>
      </c>
      <c r="M16" s="29">
        <v>8135146</v>
      </c>
      <c r="N16" s="29">
        <v>11699283.960000001</v>
      </c>
      <c r="O16" s="30">
        <v>2</v>
      </c>
      <c r="P16" s="31" t="s">
        <v>165</v>
      </c>
    </row>
    <row r="17" spans="3:16" ht="19.5" customHeight="1">
      <c r="C17" s="14" t="s">
        <v>125</v>
      </c>
      <c r="D17" s="25" t="s">
        <v>126</v>
      </c>
      <c r="E17" s="26">
        <v>0.28999999999999998</v>
      </c>
      <c r="F17" s="89">
        <v>0.3</v>
      </c>
      <c r="G17" s="89">
        <v>0.28999999999999998</v>
      </c>
      <c r="H17" s="37">
        <v>0.28999999999999998</v>
      </c>
      <c r="I17" s="37">
        <v>0.28999999999999998</v>
      </c>
      <c r="J17" s="37">
        <v>0.28999999999999998</v>
      </c>
      <c r="K17" s="38">
        <v>0</v>
      </c>
      <c r="L17" s="29">
        <v>20</v>
      </c>
      <c r="M17" s="29">
        <v>87456800</v>
      </c>
      <c r="N17" s="29">
        <v>25365972</v>
      </c>
      <c r="O17" s="30">
        <v>4</v>
      </c>
      <c r="P17" s="31" t="s">
        <v>131</v>
      </c>
    </row>
    <row r="18" spans="3:16" ht="19.5" customHeight="1">
      <c r="C18" s="14" t="s">
        <v>38</v>
      </c>
      <c r="D18" s="25" t="s">
        <v>37</v>
      </c>
      <c r="E18" s="26">
        <v>1.6</v>
      </c>
      <c r="F18" s="89">
        <v>1.73</v>
      </c>
      <c r="G18" s="89">
        <v>1.58</v>
      </c>
      <c r="H18" s="37">
        <v>1.67</v>
      </c>
      <c r="I18" s="37">
        <v>1.65</v>
      </c>
      <c r="J18" s="37">
        <v>1.61</v>
      </c>
      <c r="K18" s="38">
        <v>2.4844720496894235</v>
      </c>
      <c r="L18" s="29">
        <v>858</v>
      </c>
      <c r="M18" s="29">
        <v>1591533048</v>
      </c>
      <c r="N18" s="29">
        <v>2652142694.6199999</v>
      </c>
      <c r="O18" s="30">
        <v>5</v>
      </c>
      <c r="P18" s="31" t="s">
        <v>55</v>
      </c>
    </row>
    <row r="19" spans="3:16" ht="19.5" customHeight="1">
      <c r="C19" s="14" t="s">
        <v>204</v>
      </c>
      <c r="D19" s="25" t="s">
        <v>203</v>
      </c>
      <c r="E19" s="26">
        <v>1</v>
      </c>
      <c r="F19" s="89">
        <v>1</v>
      </c>
      <c r="G19" s="89">
        <v>1</v>
      </c>
      <c r="H19" s="37">
        <v>1</v>
      </c>
      <c r="I19" s="37">
        <v>1</v>
      </c>
      <c r="J19" s="37">
        <v>1</v>
      </c>
      <c r="K19" s="38">
        <v>0</v>
      </c>
      <c r="L19" s="29">
        <v>1</v>
      </c>
      <c r="M19" s="29">
        <v>1988</v>
      </c>
      <c r="N19" s="29">
        <v>1988</v>
      </c>
      <c r="O19" s="30">
        <v>1</v>
      </c>
      <c r="P19" s="31" t="s">
        <v>288</v>
      </c>
    </row>
    <row r="20" spans="3:16" ht="19.5" customHeight="1">
      <c r="C20" s="23" t="s">
        <v>13</v>
      </c>
      <c r="D20" s="24"/>
      <c r="E20" s="247"/>
      <c r="F20" s="248"/>
      <c r="G20" s="248"/>
      <c r="H20" s="248"/>
      <c r="I20" s="249"/>
      <c r="J20" s="248"/>
      <c r="K20" s="250"/>
      <c r="L20" s="33">
        <f>SUM(L5:L19)</f>
        <v>2590</v>
      </c>
      <c r="M20" s="34">
        <f>SUM(M5:M19)</f>
        <v>4858576712</v>
      </c>
      <c r="N20" s="34">
        <f>SUM(N5:N19)</f>
        <v>8361371787.1499987</v>
      </c>
      <c r="O20" s="34">
        <v>5</v>
      </c>
      <c r="P20" s="35" t="s">
        <v>14</v>
      </c>
    </row>
    <row r="21" spans="3:16" ht="19.5" customHeight="1">
      <c r="C21" s="12" t="s">
        <v>27</v>
      </c>
      <c r="D21" s="36"/>
      <c r="E21" s="186" t="s">
        <v>97</v>
      </c>
      <c r="F21" s="187"/>
      <c r="G21" s="187"/>
      <c r="H21" s="187"/>
      <c r="I21" s="188"/>
      <c r="J21" s="188"/>
      <c r="K21" s="188"/>
      <c r="L21" s="187"/>
      <c r="M21" s="187"/>
      <c r="N21" s="187"/>
      <c r="O21" s="187"/>
      <c r="P21" s="189"/>
    </row>
    <row r="22" spans="3:16" ht="19.5" customHeight="1">
      <c r="C22" s="14" t="s">
        <v>93</v>
      </c>
      <c r="D22" s="25" t="s">
        <v>32</v>
      </c>
      <c r="E22" s="26">
        <v>11.99</v>
      </c>
      <c r="F22" s="89">
        <v>12</v>
      </c>
      <c r="G22" s="89">
        <v>11.75</v>
      </c>
      <c r="H22" s="37">
        <v>11.89</v>
      </c>
      <c r="I22" s="37">
        <v>11.75</v>
      </c>
      <c r="J22" s="37">
        <v>11.99</v>
      </c>
      <c r="K22" s="38">
        <v>-2.0016680567139344</v>
      </c>
      <c r="L22" s="29">
        <v>254</v>
      </c>
      <c r="M22" s="29">
        <v>40004026</v>
      </c>
      <c r="N22" s="29">
        <v>475601119.85000002</v>
      </c>
      <c r="O22" s="30">
        <v>5</v>
      </c>
      <c r="P22" s="31" t="s">
        <v>33</v>
      </c>
    </row>
    <row r="23" spans="3:16" ht="19.5" customHeight="1">
      <c r="C23" s="14" t="s">
        <v>115</v>
      </c>
      <c r="D23" s="25" t="s">
        <v>116</v>
      </c>
      <c r="E23" s="26">
        <v>2.31</v>
      </c>
      <c r="F23" s="89">
        <v>2.34</v>
      </c>
      <c r="G23" s="89">
        <v>2.31</v>
      </c>
      <c r="H23" s="37">
        <v>2.34</v>
      </c>
      <c r="I23" s="37">
        <v>2.34</v>
      </c>
      <c r="J23" s="37">
        <v>2.31</v>
      </c>
      <c r="K23" s="38">
        <v>1.298701298701288</v>
      </c>
      <c r="L23" s="29">
        <v>10</v>
      </c>
      <c r="M23" s="29">
        <v>843606</v>
      </c>
      <c r="N23" s="29">
        <v>1973066.7599999998</v>
      </c>
      <c r="O23" s="30">
        <v>4</v>
      </c>
      <c r="P23" s="31" t="s">
        <v>305</v>
      </c>
    </row>
    <row r="24" spans="3:16" ht="19.5" customHeight="1">
      <c r="C24" s="23" t="s">
        <v>94</v>
      </c>
      <c r="D24" s="24"/>
      <c r="E24" s="23"/>
      <c r="F24" s="90"/>
      <c r="G24" s="90"/>
      <c r="H24" s="39"/>
      <c r="I24" s="40"/>
      <c r="J24" s="40"/>
      <c r="K24" s="40"/>
      <c r="L24" s="33">
        <f>SUM(L22:L23)</f>
        <v>264</v>
      </c>
      <c r="M24" s="34">
        <f>SUM(M22:M23)</f>
        <v>40847632</v>
      </c>
      <c r="N24" s="34">
        <f>SUM(N22:N23)</f>
        <v>477574186.61000001</v>
      </c>
      <c r="O24" s="34">
        <v>5</v>
      </c>
      <c r="P24" s="35" t="s">
        <v>14</v>
      </c>
    </row>
    <row r="25" spans="3:16" ht="19.5" customHeight="1">
      <c r="C25" s="12" t="s">
        <v>117</v>
      </c>
      <c r="D25" s="36"/>
      <c r="E25" s="186" t="s">
        <v>119</v>
      </c>
      <c r="F25" s="187"/>
      <c r="G25" s="187"/>
      <c r="H25" s="187"/>
      <c r="I25" s="188"/>
      <c r="J25" s="188"/>
      <c r="K25" s="188"/>
      <c r="L25" s="187"/>
      <c r="M25" s="187"/>
      <c r="N25" s="187"/>
      <c r="O25" s="187"/>
      <c r="P25" s="189"/>
    </row>
    <row r="26" spans="3:16" s="57" customFormat="1" ht="19.5" customHeight="1">
      <c r="C26" s="14" t="s">
        <v>306</v>
      </c>
      <c r="D26" s="134" t="s">
        <v>167</v>
      </c>
      <c r="E26" s="135">
        <v>0.85</v>
      </c>
      <c r="F26" s="135">
        <v>0.85</v>
      </c>
      <c r="G26" s="135">
        <v>0.8</v>
      </c>
      <c r="H26" s="37">
        <v>0.8</v>
      </c>
      <c r="I26" s="37">
        <v>0.8</v>
      </c>
      <c r="J26" s="37">
        <v>0.8</v>
      </c>
      <c r="K26" s="38">
        <v>0</v>
      </c>
      <c r="L26" s="29">
        <v>6</v>
      </c>
      <c r="M26" s="29">
        <v>664000</v>
      </c>
      <c r="N26" s="29">
        <v>532700</v>
      </c>
      <c r="O26" s="30">
        <v>4</v>
      </c>
      <c r="P26" s="31" t="s">
        <v>168</v>
      </c>
    </row>
    <row r="27" spans="3:16" ht="19.5" customHeight="1">
      <c r="C27" s="23" t="s">
        <v>118</v>
      </c>
      <c r="D27" s="24"/>
      <c r="E27" s="23"/>
      <c r="F27" s="90"/>
      <c r="G27" s="90"/>
      <c r="H27" s="39"/>
      <c r="I27" s="40"/>
      <c r="J27" s="40"/>
      <c r="K27" s="40"/>
      <c r="L27" s="33">
        <v>6</v>
      </c>
      <c r="M27" s="34">
        <v>664000</v>
      </c>
      <c r="N27" s="34">
        <v>532700</v>
      </c>
      <c r="O27" s="34">
        <v>4</v>
      </c>
      <c r="P27" s="35" t="s">
        <v>14</v>
      </c>
    </row>
    <row r="28" spans="3:16" ht="19.5" customHeight="1">
      <c r="C28" s="12" t="s">
        <v>28</v>
      </c>
      <c r="D28" s="36"/>
      <c r="E28" s="186" t="s">
        <v>31</v>
      </c>
      <c r="F28" s="187"/>
      <c r="G28" s="187"/>
      <c r="H28" s="187"/>
      <c r="I28" s="188"/>
      <c r="J28" s="187"/>
      <c r="K28" s="187"/>
      <c r="L28" s="187"/>
      <c r="M28" s="187"/>
      <c r="N28" s="187"/>
      <c r="O28" s="187"/>
      <c r="P28" s="189"/>
    </row>
    <row r="29" spans="3:16" s="57" customFormat="1" ht="19.5" customHeight="1">
      <c r="C29" s="14" t="s">
        <v>330</v>
      </c>
      <c r="D29" s="25" t="s">
        <v>147</v>
      </c>
      <c r="E29" s="26">
        <v>4.32</v>
      </c>
      <c r="F29" s="89">
        <v>4.5</v>
      </c>
      <c r="G29" s="89">
        <v>4.2</v>
      </c>
      <c r="H29" s="37">
        <v>4.25</v>
      </c>
      <c r="I29" s="37">
        <v>4.3</v>
      </c>
      <c r="J29" s="37">
        <v>4.34</v>
      </c>
      <c r="K29" s="38">
        <v>-0.92165898617511122</v>
      </c>
      <c r="L29" s="29">
        <v>15</v>
      </c>
      <c r="M29" s="29">
        <v>1738939</v>
      </c>
      <c r="N29" s="29">
        <v>7383738.7999999998</v>
      </c>
      <c r="O29" s="30">
        <v>3</v>
      </c>
      <c r="P29" s="31" t="s">
        <v>148</v>
      </c>
    </row>
    <row r="30" spans="3:16" ht="19.5" customHeight="1">
      <c r="C30" s="14" t="s">
        <v>217</v>
      </c>
      <c r="D30" s="25" t="s">
        <v>216</v>
      </c>
      <c r="E30" s="26">
        <v>6.99</v>
      </c>
      <c r="F30" s="26">
        <v>7.25</v>
      </c>
      <c r="G30" s="26">
        <v>6.99</v>
      </c>
      <c r="H30" s="37">
        <v>6.99</v>
      </c>
      <c r="I30" s="37">
        <v>7.25</v>
      </c>
      <c r="J30" s="37">
        <v>6.95</v>
      </c>
      <c r="K30" s="38">
        <v>4.3165467625899234</v>
      </c>
      <c r="L30" s="29">
        <v>7</v>
      </c>
      <c r="M30" s="29">
        <v>541000</v>
      </c>
      <c r="N30" s="29">
        <v>3781850</v>
      </c>
      <c r="O30" s="30">
        <v>2</v>
      </c>
      <c r="P30" s="31" t="s">
        <v>222</v>
      </c>
    </row>
    <row r="31" spans="3:16" ht="19.5" customHeight="1">
      <c r="C31" s="14" t="s">
        <v>67</v>
      </c>
      <c r="D31" s="25" t="s">
        <v>68</v>
      </c>
      <c r="E31" s="26">
        <v>4.49</v>
      </c>
      <c r="F31" s="26">
        <v>4.49</v>
      </c>
      <c r="G31" s="26">
        <v>4.3</v>
      </c>
      <c r="H31" s="37">
        <v>4.3899999999999997</v>
      </c>
      <c r="I31" s="37">
        <v>4.3099999999999996</v>
      </c>
      <c r="J31" s="37">
        <v>4.5</v>
      </c>
      <c r="K31" s="38">
        <v>-4.2222222222222268</v>
      </c>
      <c r="L31" s="29">
        <v>27</v>
      </c>
      <c r="M31" s="29">
        <v>3455403</v>
      </c>
      <c r="N31" s="29">
        <v>15153739.690000001</v>
      </c>
      <c r="O31" s="30">
        <v>4</v>
      </c>
      <c r="P31" s="31" t="s">
        <v>69</v>
      </c>
    </row>
    <row r="32" spans="3:16" ht="19.5" customHeight="1">
      <c r="C32" s="14" t="s">
        <v>417</v>
      </c>
      <c r="D32" s="25" t="s">
        <v>182</v>
      </c>
      <c r="E32" s="26">
        <v>0.7</v>
      </c>
      <c r="F32" s="89">
        <v>0.7</v>
      </c>
      <c r="G32" s="89">
        <v>0.7</v>
      </c>
      <c r="H32" s="37">
        <v>0.7</v>
      </c>
      <c r="I32" s="37">
        <v>0.7</v>
      </c>
      <c r="J32" s="37">
        <v>0.75</v>
      </c>
      <c r="K32" s="38">
        <v>-6.6666666666666767</v>
      </c>
      <c r="L32" s="29">
        <v>1</v>
      </c>
      <c r="M32" s="29">
        <v>106</v>
      </c>
      <c r="N32" s="29">
        <v>74.2</v>
      </c>
      <c r="O32" s="30">
        <v>1</v>
      </c>
      <c r="P32" s="31" t="s">
        <v>184</v>
      </c>
    </row>
    <row r="33" spans="3:16" ht="19.5" customHeight="1">
      <c r="C33" s="14" t="s">
        <v>70</v>
      </c>
      <c r="D33" s="25" t="s">
        <v>71</v>
      </c>
      <c r="E33" s="26">
        <v>34.049999999999997</v>
      </c>
      <c r="F33" s="89">
        <v>34.06</v>
      </c>
      <c r="G33" s="89">
        <v>32</v>
      </c>
      <c r="H33" s="37">
        <v>32.659999999999997</v>
      </c>
      <c r="I33" s="37">
        <v>32</v>
      </c>
      <c r="J33" s="37">
        <v>34.01</v>
      </c>
      <c r="K33" s="38">
        <v>-5.9100264628050514</v>
      </c>
      <c r="L33" s="29">
        <v>164</v>
      </c>
      <c r="M33" s="29">
        <v>5723317</v>
      </c>
      <c r="N33" s="29">
        <v>186920512.84</v>
      </c>
      <c r="O33" s="30">
        <v>5</v>
      </c>
      <c r="P33" s="31" t="s">
        <v>72</v>
      </c>
    </row>
    <row r="34" spans="3:16" ht="19.5" customHeight="1">
      <c r="C34" s="14" t="s">
        <v>120</v>
      </c>
      <c r="D34" s="25" t="s">
        <v>121</v>
      </c>
      <c r="E34" s="26">
        <v>0.7</v>
      </c>
      <c r="F34" s="89">
        <v>0.7</v>
      </c>
      <c r="G34" s="89">
        <v>0.7</v>
      </c>
      <c r="H34" s="37">
        <v>0.7</v>
      </c>
      <c r="I34" s="37">
        <v>0.7</v>
      </c>
      <c r="J34" s="37">
        <v>0.7</v>
      </c>
      <c r="K34" s="38">
        <v>0</v>
      </c>
      <c r="L34" s="29">
        <v>1</v>
      </c>
      <c r="M34" s="29">
        <v>14200</v>
      </c>
      <c r="N34" s="29">
        <v>9940</v>
      </c>
      <c r="O34" s="30">
        <v>1</v>
      </c>
      <c r="P34" s="31" t="s">
        <v>338</v>
      </c>
    </row>
    <row r="35" spans="3:16" ht="19.5" customHeight="1">
      <c r="C35" s="247" t="s">
        <v>95</v>
      </c>
      <c r="D35" s="250"/>
      <c r="E35" s="247"/>
      <c r="F35" s="248"/>
      <c r="G35" s="248"/>
      <c r="H35" s="248"/>
      <c r="I35" s="249"/>
      <c r="J35" s="248"/>
      <c r="K35" s="250"/>
      <c r="L35" s="33">
        <f>SUM(L29:L34)</f>
        <v>215</v>
      </c>
      <c r="M35" s="34">
        <f>SUM(M29:M34)</f>
        <v>11472965</v>
      </c>
      <c r="N35" s="34">
        <f>SUM(N29:N34)</f>
        <v>213249855.53</v>
      </c>
      <c r="O35" s="34">
        <v>5</v>
      </c>
      <c r="P35" s="35" t="s">
        <v>14</v>
      </c>
    </row>
    <row r="36" spans="3:16" ht="33.75" customHeight="1">
      <c r="C36" s="150" t="s">
        <v>4</v>
      </c>
      <c r="D36" s="244" t="s">
        <v>410</v>
      </c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</row>
    <row r="37" spans="3:16" ht="25.5" customHeight="1">
      <c r="C37" s="144" t="s">
        <v>5</v>
      </c>
      <c r="D37" s="246" t="s">
        <v>412</v>
      </c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</row>
    <row r="38" spans="3:16" ht="60" customHeight="1">
      <c r="C38" s="7" t="s">
        <v>0</v>
      </c>
      <c r="D38" s="8" t="s">
        <v>6</v>
      </c>
      <c r="E38" s="8" t="s">
        <v>7</v>
      </c>
      <c r="F38" s="8" t="s">
        <v>8</v>
      </c>
      <c r="G38" s="8" t="s">
        <v>9</v>
      </c>
      <c r="H38" s="8" t="s">
        <v>22</v>
      </c>
      <c r="I38" s="8" t="s">
        <v>2</v>
      </c>
      <c r="J38" s="8" t="s">
        <v>23</v>
      </c>
      <c r="K38" s="9" t="s">
        <v>10</v>
      </c>
      <c r="L38" s="5" t="s">
        <v>99</v>
      </c>
      <c r="M38" s="8" t="s">
        <v>64</v>
      </c>
      <c r="N38" s="8" t="s">
        <v>65</v>
      </c>
      <c r="O38" s="8" t="s">
        <v>11</v>
      </c>
      <c r="P38" s="10" t="s">
        <v>1</v>
      </c>
    </row>
    <row r="39" spans="3:16" ht="20.100000000000001" customHeight="1">
      <c r="C39" s="179" t="s">
        <v>76</v>
      </c>
      <c r="D39" s="180"/>
      <c r="E39" s="136"/>
      <c r="F39" s="91"/>
      <c r="G39" s="91"/>
      <c r="H39" s="136"/>
      <c r="I39" s="137"/>
      <c r="J39" s="136"/>
      <c r="K39" s="47"/>
      <c r="L39" s="48"/>
      <c r="M39" s="48"/>
      <c r="N39" s="48"/>
      <c r="O39" s="186" t="s">
        <v>30</v>
      </c>
      <c r="P39" s="187"/>
    </row>
    <row r="40" spans="3:16" ht="19.5" customHeight="1">
      <c r="C40" s="14" t="s">
        <v>56</v>
      </c>
      <c r="D40" s="25" t="s">
        <v>57</v>
      </c>
      <c r="E40" s="26">
        <v>2.52</v>
      </c>
      <c r="F40" s="89">
        <v>2.54</v>
      </c>
      <c r="G40" s="89">
        <v>2.4500000000000002</v>
      </c>
      <c r="H40" s="27">
        <v>2.4700000000000002</v>
      </c>
      <c r="I40" s="27">
        <v>2.4900000000000002</v>
      </c>
      <c r="J40" s="27">
        <v>2.54</v>
      </c>
      <c r="K40" s="38">
        <v>-1.9685039370078705</v>
      </c>
      <c r="L40" s="29">
        <v>110</v>
      </c>
      <c r="M40" s="29">
        <v>74157881</v>
      </c>
      <c r="N40" s="29">
        <v>182980637.99000001</v>
      </c>
      <c r="O40" s="30">
        <v>5</v>
      </c>
      <c r="P40" s="31" t="s">
        <v>58</v>
      </c>
    </row>
    <row r="41" spans="3:16" ht="20.100000000000001" customHeight="1">
      <c r="C41" s="14" t="s">
        <v>161</v>
      </c>
      <c r="D41" s="25" t="s">
        <v>160</v>
      </c>
      <c r="E41" s="26">
        <v>9.4</v>
      </c>
      <c r="F41" s="89">
        <v>9.75</v>
      </c>
      <c r="G41" s="89">
        <v>8.5</v>
      </c>
      <c r="H41" s="27">
        <v>8.65</v>
      </c>
      <c r="I41" s="27">
        <v>8.7100000000000009</v>
      </c>
      <c r="J41" s="27">
        <v>9.5</v>
      </c>
      <c r="K41" s="38">
        <v>-8.3157894736841982</v>
      </c>
      <c r="L41" s="29">
        <v>12</v>
      </c>
      <c r="M41" s="29">
        <v>458637</v>
      </c>
      <c r="N41" s="29">
        <v>3968982.89</v>
      </c>
      <c r="O41" s="30">
        <v>4</v>
      </c>
      <c r="P41" s="31" t="s">
        <v>162</v>
      </c>
    </row>
    <row r="42" spans="3:16" ht="20.100000000000001" customHeight="1">
      <c r="C42" s="14" t="s">
        <v>191</v>
      </c>
      <c r="D42" s="25" t="s">
        <v>189</v>
      </c>
      <c r="E42" s="135">
        <v>16.39</v>
      </c>
      <c r="F42" s="135">
        <v>16.5</v>
      </c>
      <c r="G42" s="135">
        <v>16.39</v>
      </c>
      <c r="H42" s="27">
        <v>16.399999999999999</v>
      </c>
      <c r="I42" s="27">
        <v>16.39</v>
      </c>
      <c r="J42" s="27">
        <v>16.39</v>
      </c>
      <c r="K42" s="38">
        <v>0</v>
      </c>
      <c r="L42" s="29">
        <v>23</v>
      </c>
      <c r="M42" s="29">
        <v>997000</v>
      </c>
      <c r="N42" s="29">
        <v>16345560</v>
      </c>
      <c r="O42" s="30">
        <v>5</v>
      </c>
      <c r="P42" s="31" t="s">
        <v>200</v>
      </c>
    </row>
    <row r="43" spans="3:16" ht="20.100000000000001" customHeight="1">
      <c r="C43" s="14" t="s">
        <v>59</v>
      </c>
      <c r="D43" s="25" t="s">
        <v>34</v>
      </c>
      <c r="E43" s="26">
        <v>4.5199999999999996</v>
      </c>
      <c r="F43" s="89">
        <v>4.5599999999999996</v>
      </c>
      <c r="G43" s="89">
        <v>4.4000000000000004</v>
      </c>
      <c r="H43" s="27">
        <v>4.47</v>
      </c>
      <c r="I43" s="27">
        <v>4.42</v>
      </c>
      <c r="J43" s="27">
        <v>4.53</v>
      </c>
      <c r="K43" s="38">
        <v>-2.428256070640189</v>
      </c>
      <c r="L43" s="29">
        <v>304</v>
      </c>
      <c r="M43" s="29">
        <v>119618900</v>
      </c>
      <c r="N43" s="29">
        <v>535199144.44999993</v>
      </c>
      <c r="O43" s="30">
        <v>5</v>
      </c>
      <c r="P43" s="31" t="s">
        <v>35</v>
      </c>
    </row>
    <row r="44" spans="3:16" ht="20.100000000000001" customHeight="1">
      <c r="C44" s="14" t="s">
        <v>60</v>
      </c>
      <c r="D44" s="25" t="s">
        <v>41</v>
      </c>
      <c r="E44" s="26">
        <v>2.9</v>
      </c>
      <c r="F44" s="89">
        <v>3</v>
      </c>
      <c r="G44" s="89">
        <v>2.89</v>
      </c>
      <c r="H44" s="27">
        <v>2.93</v>
      </c>
      <c r="I44" s="27">
        <v>3</v>
      </c>
      <c r="J44" s="27">
        <v>3</v>
      </c>
      <c r="K44" s="38">
        <v>0</v>
      </c>
      <c r="L44" s="29">
        <v>22</v>
      </c>
      <c r="M44" s="29">
        <v>7360952</v>
      </c>
      <c r="N44" s="29">
        <v>21586962.219999999</v>
      </c>
      <c r="O44" s="30">
        <v>4</v>
      </c>
      <c r="P44" s="31" t="s">
        <v>61</v>
      </c>
    </row>
    <row r="45" spans="3:16" ht="20.100000000000001" customHeight="1">
      <c r="C45" s="14" t="s">
        <v>345</v>
      </c>
      <c r="D45" s="25" t="s">
        <v>77</v>
      </c>
      <c r="E45" s="26">
        <v>2</v>
      </c>
      <c r="F45" s="89">
        <v>2</v>
      </c>
      <c r="G45" s="89">
        <v>2</v>
      </c>
      <c r="H45" s="27">
        <v>2</v>
      </c>
      <c r="I45" s="27">
        <v>2</v>
      </c>
      <c r="J45" s="27">
        <v>2</v>
      </c>
      <c r="K45" s="38">
        <v>0</v>
      </c>
      <c r="L45" s="29">
        <v>48</v>
      </c>
      <c r="M45" s="29">
        <v>76981686</v>
      </c>
      <c r="N45" s="29">
        <v>153963372</v>
      </c>
      <c r="O45" s="30">
        <v>4</v>
      </c>
      <c r="P45" s="31" t="s">
        <v>78</v>
      </c>
    </row>
    <row r="46" spans="3:16" ht="20.100000000000001" customHeight="1">
      <c r="C46" s="14" t="s">
        <v>62</v>
      </c>
      <c r="D46" s="25" t="s">
        <v>46</v>
      </c>
      <c r="E46" s="26">
        <v>2.6</v>
      </c>
      <c r="F46" s="89">
        <v>2.6</v>
      </c>
      <c r="G46" s="89">
        <v>2.6</v>
      </c>
      <c r="H46" s="27">
        <v>2.6</v>
      </c>
      <c r="I46" s="27">
        <v>2.6</v>
      </c>
      <c r="J46" s="27">
        <v>2.6</v>
      </c>
      <c r="K46" s="38">
        <v>0</v>
      </c>
      <c r="L46" s="29">
        <v>10</v>
      </c>
      <c r="M46" s="29">
        <v>3800000</v>
      </c>
      <c r="N46" s="29">
        <v>9880000</v>
      </c>
      <c r="O46" s="30">
        <v>4</v>
      </c>
      <c r="P46" s="31" t="s">
        <v>44</v>
      </c>
    </row>
    <row r="47" spans="3:16" ht="20.100000000000001" customHeight="1">
      <c r="C47" s="14" t="s">
        <v>393</v>
      </c>
      <c r="D47" s="25" t="s">
        <v>190</v>
      </c>
      <c r="E47" s="26">
        <v>1.5</v>
      </c>
      <c r="F47" s="89">
        <v>1.5</v>
      </c>
      <c r="G47" s="89">
        <v>1.5</v>
      </c>
      <c r="H47" s="27">
        <v>1.5</v>
      </c>
      <c r="I47" s="27">
        <v>1.5</v>
      </c>
      <c r="J47" s="27">
        <v>1.5</v>
      </c>
      <c r="K47" s="38">
        <v>0</v>
      </c>
      <c r="L47" s="29">
        <v>3</v>
      </c>
      <c r="M47" s="29">
        <v>5154000</v>
      </c>
      <c r="N47" s="29">
        <v>7731000</v>
      </c>
      <c r="O47" s="30">
        <v>2</v>
      </c>
      <c r="P47" s="31" t="s">
        <v>199</v>
      </c>
    </row>
    <row r="48" spans="3:16" ht="20.100000000000001" customHeight="1">
      <c r="C48" s="14" t="s">
        <v>350</v>
      </c>
      <c r="D48" s="25" t="s">
        <v>159</v>
      </c>
      <c r="E48" s="26">
        <v>2.0499999999999998</v>
      </c>
      <c r="F48" s="89">
        <v>2.0499999999999998</v>
      </c>
      <c r="G48" s="89">
        <v>2.0499999999999998</v>
      </c>
      <c r="H48" s="27">
        <v>2.0499999999999998</v>
      </c>
      <c r="I48" s="27">
        <v>2.0499999999999998</v>
      </c>
      <c r="J48" s="27">
        <v>2.0499999999999998</v>
      </c>
      <c r="K48" s="38">
        <v>0</v>
      </c>
      <c r="L48" s="29">
        <v>4</v>
      </c>
      <c r="M48" s="29">
        <v>1383986</v>
      </c>
      <c r="N48" s="29">
        <v>2837171.3</v>
      </c>
      <c r="O48" s="30">
        <v>3</v>
      </c>
      <c r="P48" s="31" t="s">
        <v>163</v>
      </c>
    </row>
    <row r="49" spans="3:16" ht="20.100000000000001" customHeight="1">
      <c r="C49" s="14" t="s">
        <v>84</v>
      </c>
      <c r="D49" s="25" t="s">
        <v>85</v>
      </c>
      <c r="E49" s="26">
        <v>3</v>
      </c>
      <c r="F49" s="89">
        <v>3</v>
      </c>
      <c r="G49" s="89">
        <v>3</v>
      </c>
      <c r="H49" s="27">
        <v>3</v>
      </c>
      <c r="I49" s="27">
        <v>3</v>
      </c>
      <c r="J49" s="27">
        <v>3</v>
      </c>
      <c r="K49" s="38">
        <v>0</v>
      </c>
      <c r="L49" s="29">
        <v>3</v>
      </c>
      <c r="M49" s="29">
        <v>100100</v>
      </c>
      <c r="N49" s="29">
        <v>300300</v>
      </c>
      <c r="O49" s="30">
        <v>2</v>
      </c>
      <c r="P49" s="31" t="s">
        <v>86</v>
      </c>
    </row>
    <row r="50" spans="3:16" ht="20.100000000000001" customHeight="1">
      <c r="C50" s="14" t="s">
        <v>87</v>
      </c>
      <c r="D50" s="25" t="s">
        <v>88</v>
      </c>
      <c r="E50" s="26">
        <v>1.33</v>
      </c>
      <c r="F50" s="89">
        <v>1.35</v>
      </c>
      <c r="G50" s="89">
        <v>1.25</v>
      </c>
      <c r="H50" s="27">
        <v>1.27</v>
      </c>
      <c r="I50" s="27">
        <v>1.25</v>
      </c>
      <c r="J50" s="27">
        <v>1.35</v>
      </c>
      <c r="K50" s="38">
        <v>-7.4074074074074181</v>
      </c>
      <c r="L50" s="29">
        <v>7</v>
      </c>
      <c r="M50" s="29">
        <v>333432</v>
      </c>
      <c r="N50" s="29">
        <v>422368</v>
      </c>
      <c r="O50" s="30">
        <v>2</v>
      </c>
      <c r="P50" s="31" t="s">
        <v>89</v>
      </c>
    </row>
    <row r="51" spans="3:16" ht="20.100000000000001" customHeight="1">
      <c r="C51" s="176" t="s">
        <v>15</v>
      </c>
      <c r="D51" s="177"/>
      <c r="E51" s="176"/>
      <c r="F51" s="178"/>
      <c r="G51" s="178"/>
      <c r="H51" s="178"/>
      <c r="I51" s="178"/>
      <c r="J51" s="178"/>
      <c r="K51" s="177"/>
      <c r="L51" s="33">
        <f>SUM(L40:L50)</f>
        <v>546</v>
      </c>
      <c r="M51" s="34">
        <f>SUM(M40:M50)</f>
        <v>290346574</v>
      </c>
      <c r="N51" s="34">
        <f>SUM(N40:N50)</f>
        <v>935215498.8499999</v>
      </c>
      <c r="O51" s="34">
        <v>5</v>
      </c>
      <c r="P51" s="44" t="s">
        <v>14</v>
      </c>
    </row>
    <row r="52" spans="3:16" ht="20.100000000000001" customHeight="1">
      <c r="C52" s="179" t="s">
        <v>16</v>
      </c>
      <c r="D52" s="180"/>
      <c r="E52" s="45"/>
      <c r="F52" s="91"/>
      <c r="G52" s="91"/>
      <c r="H52" s="45"/>
      <c r="I52" s="46"/>
      <c r="J52" s="45"/>
      <c r="K52" s="47"/>
      <c r="L52" s="48"/>
      <c r="M52" s="48"/>
      <c r="N52" s="48"/>
      <c r="O52" s="186" t="s">
        <v>63</v>
      </c>
      <c r="P52" s="187"/>
    </row>
    <row r="53" spans="3:16" ht="20.100000000000001" customHeight="1">
      <c r="C53" s="20" t="s">
        <v>414</v>
      </c>
      <c r="D53" s="22" t="s">
        <v>180</v>
      </c>
      <c r="E53" s="26">
        <v>99</v>
      </c>
      <c r="F53" s="26">
        <v>99</v>
      </c>
      <c r="G53" s="26">
        <v>99</v>
      </c>
      <c r="H53" s="42">
        <v>99</v>
      </c>
      <c r="I53" s="42">
        <v>99</v>
      </c>
      <c r="J53" s="42">
        <v>99</v>
      </c>
      <c r="K53" s="38">
        <v>0</v>
      </c>
      <c r="L53" s="29">
        <v>2</v>
      </c>
      <c r="M53" s="29">
        <v>200</v>
      </c>
      <c r="N53" s="29">
        <v>19800</v>
      </c>
      <c r="O53" s="30">
        <v>2</v>
      </c>
      <c r="P53" s="32" t="s">
        <v>181</v>
      </c>
    </row>
    <row r="54" spans="3:16" ht="20.100000000000001" customHeight="1">
      <c r="C54" s="20" t="s">
        <v>385</v>
      </c>
      <c r="D54" s="22" t="s">
        <v>107</v>
      </c>
      <c r="E54" s="26">
        <v>11</v>
      </c>
      <c r="F54" s="89">
        <v>11.01</v>
      </c>
      <c r="G54" s="89">
        <v>11</v>
      </c>
      <c r="H54" s="42">
        <v>11</v>
      </c>
      <c r="I54" s="42">
        <v>11</v>
      </c>
      <c r="J54" s="42">
        <v>11.5</v>
      </c>
      <c r="K54" s="38">
        <v>-4.3478260869565188</v>
      </c>
      <c r="L54" s="29">
        <v>13</v>
      </c>
      <c r="M54" s="29">
        <v>10650000</v>
      </c>
      <c r="N54" s="29">
        <v>117153000</v>
      </c>
      <c r="O54" s="30">
        <v>2</v>
      </c>
      <c r="P54" s="32" t="s">
        <v>111</v>
      </c>
    </row>
    <row r="55" spans="3:16" ht="20.100000000000001" customHeight="1">
      <c r="C55" s="20" t="s">
        <v>128</v>
      </c>
      <c r="D55" s="22" t="s">
        <v>127</v>
      </c>
      <c r="E55" s="26">
        <v>50</v>
      </c>
      <c r="F55" s="89">
        <v>50</v>
      </c>
      <c r="G55" s="89">
        <v>49</v>
      </c>
      <c r="H55" s="42">
        <v>49.99</v>
      </c>
      <c r="I55" s="42">
        <v>49</v>
      </c>
      <c r="J55" s="42">
        <v>50</v>
      </c>
      <c r="K55" s="38">
        <v>-2.0000000000000018</v>
      </c>
      <c r="L55" s="29">
        <v>5</v>
      </c>
      <c r="M55" s="29">
        <v>114100</v>
      </c>
      <c r="N55" s="29">
        <v>5703900</v>
      </c>
      <c r="O55" s="30">
        <v>4</v>
      </c>
      <c r="P55" s="32" t="s">
        <v>133</v>
      </c>
    </row>
    <row r="56" spans="3:16" ht="20.100000000000001" customHeight="1">
      <c r="C56" s="176" t="s">
        <v>17</v>
      </c>
      <c r="D56" s="177"/>
      <c r="E56" s="190"/>
      <c r="F56" s="191"/>
      <c r="G56" s="191"/>
      <c r="H56" s="191"/>
      <c r="I56" s="191"/>
      <c r="J56" s="191"/>
      <c r="K56" s="192"/>
      <c r="L56" s="33">
        <f>SUM(L53:L55)</f>
        <v>20</v>
      </c>
      <c r="M56" s="34">
        <f>SUM(M53:M55)</f>
        <v>10764300</v>
      </c>
      <c r="N56" s="34">
        <f>SUM(N53:N55)</f>
        <v>122876700</v>
      </c>
      <c r="O56" s="34">
        <v>4</v>
      </c>
      <c r="P56" s="44" t="s">
        <v>14</v>
      </c>
    </row>
    <row r="57" spans="3:16" ht="20.100000000000001" customHeight="1">
      <c r="C57" s="11" t="s">
        <v>18</v>
      </c>
      <c r="D57" s="186" t="s">
        <v>29</v>
      </c>
      <c r="E57" s="187"/>
      <c r="F57" s="187"/>
      <c r="G57" s="187"/>
      <c r="H57" s="187"/>
      <c r="I57" s="188"/>
      <c r="J57" s="187"/>
      <c r="K57" s="187"/>
      <c r="L57" s="187"/>
      <c r="M57" s="187"/>
      <c r="N57" s="187"/>
      <c r="O57" s="187"/>
      <c r="P57" s="189"/>
    </row>
    <row r="58" spans="3:16" ht="20.100000000000001" customHeight="1">
      <c r="C58" s="134" t="s">
        <v>366</v>
      </c>
      <c r="D58" s="134" t="s">
        <v>145</v>
      </c>
      <c r="E58" s="135">
        <v>7.25</v>
      </c>
      <c r="F58" s="135">
        <v>7.28</v>
      </c>
      <c r="G58" s="135">
        <v>6.94</v>
      </c>
      <c r="H58" s="49">
        <v>7.09</v>
      </c>
      <c r="I58" s="49">
        <v>6.98</v>
      </c>
      <c r="J58" s="49">
        <v>7.22</v>
      </c>
      <c r="K58" s="38">
        <v>-3.3240997229916802</v>
      </c>
      <c r="L58" s="29">
        <v>427</v>
      </c>
      <c r="M58" s="29">
        <v>87760643</v>
      </c>
      <c r="N58" s="29">
        <v>622197966.3900001</v>
      </c>
      <c r="O58" s="30">
        <v>5</v>
      </c>
      <c r="P58" s="31" t="s">
        <v>146</v>
      </c>
    </row>
    <row r="59" spans="3:16" ht="20.100000000000001" customHeight="1">
      <c r="C59" s="134" t="s">
        <v>367</v>
      </c>
      <c r="D59" s="134" t="s">
        <v>368</v>
      </c>
      <c r="E59" s="135">
        <v>5.65</v>
      </c>
      <c r="F59" s="135">
        <v>5.65</v>
      </c>
      <c r="G59" s="135">
        <v>5.25</v>
      </c>
      <c r="H59" s="49">
        <v>5.44</v>
      </c>
      <c r="I59" s="49">
        <v>5.25</v>
      </c>
      <c r="J59" s="49">
        <v>5.75</v>
      </c>
      <c r="K59" s="38">
        <v>-8.6956521739130483</v>
      </c>
      <c r="L59" s="29">
        <v>15</v>
      </c>
      <c r="M59" s="29">
        <v>3233187</v>
      </c>
      <c r="N59" s="29">
        <v>17595383.939999998</v>
      </c>
      <c r="O59" s="30">
        <v>5</v>
      </c>
      <c r="P59" s="31" t="s">
        <v>369</v>
      </c>
    </row>
    <row r="60" spans="3:16" ht="20.100000000000001" customHeight="1">
      <c r="C60" s="176" t="s">
        <v>19</v>
      </c>
      <c r="D60" s="177"/>
      <c r="E60" s="181"/>
      <c r="F60" s="182"/>
      <c r="G60" s="182"/>
      <c r="H60" s="182"/>
      <c r="I60" s="182"/>
      <c r="J60" s="182"/>
      <c r="K60" s="183"/>
      <c r="L60" s="33">
        <f>SUM(L58:L59)</f>
        <v>442</v>
      </c>
      <c r="M60" s="34">
        <f>SUM(M58:M59)</f>
        <v>90993830</v>
      </c>
      <c r="N60" s="34">
        <f>SUM(N58:N59)</f>
        <v>639793350.33000016</v>
      </c>
      <c r="O60" s="34">
        <v>5</v>
      </c>
      <c r="P60" s="44" t="s">
        <v>14</v>
      </c>
    </row>
    <row r="61" spans="3:16" ht="20.100000000000001" customHeight="1">
      <c r="C61" s="176" t="s">
        <v>20</v>
      </c>
      <c r="D61" s="177"/>
      <c r="E61" s="176"/>
      <c r="F61" s="178"/>
      <c r="G61" s="178"/>
      <c r="H61" s="178"/>
      <c r="I61" s="178"/>
      <c r="J61" s="178"/>
      <c r="K61" s="177"/>
      <c r="L61" s="34">
        <f>L60+L56+L51+L35+L27+L24+L20</f>
        <v>4083</v>
      </c>
      <c r="M61" s="34">
        <f t="shared" ref="M61:N61" si="0">M60+M56+M51+M35+M27+M24+M20</f>
        <v>5303666013</v>
      </c>
      <c r="N61" s="34">
        <f t="shared" si="0"/>
        <v>10750614078.469999</v>
      </c>
      <c r="O61" s="50">
        <v>5</v>
      </c>
      <c r="P61" s="51" t="s">
        <v>21</v>
      </c>
    </row>
    <row r="62" spans="3:16" ht="20.100000000000001" customHeight="1">
      <c r="L62" s="143"/>
      <c r="M62" s="143"/>
      <c r="N62" s="143"/>
      <c r="O62" s="6"/>
    </row>
    <row r="63" spans="3:16" ht="20.100000000000001" customHeight="1">
      <c r="L63" s="6"/>
      <c r="M63" s="6"/>
      <c r="N63" s="6"/>
      <c r="O63" s="6"/>
    </row>
    <row r="64" spans="3:16" ht="20.100000000000001" customHeight="1">
      <c r="M64" s="53"/>
      <c r="N64" s="53"/>
    </row>
    <row r="65" ht="20.100000000000001" customHeight="1"/>
  </sheetData>
  <mergeCells count="24">
    <mergeCell ref="O52:P52"/>
    <mergeCell ref="D4:P4"/>
    <mergeCell ref="E20:K20"/>
    <mergeCell ref="E35:K35"/>
    <mergeCell ref="C52:D52"/>
    <mergeCell ref="E21:P21"/>
    <mergeCell ref="C35:D35"/>
    <mergeCell ref="E28:P28"/>
    <mergeCell ref="D1:P1"/>
    <mergeCell ref="D36:P36"/>
    <mergeCell ref="C61:D61"/>
    <mergeCell ref="E61:K61"/>
    <mergeCell ref="C51:D51"/>
    <mergeCell ref="E51:K51"/>
    <mergeCell ref="E25:P25"/>
    <mergeCell ref="C60:D60"/>
    <mergeCell ref="E56:K56"/>
    <mergeCell ref="D57:P57"/>
    <mergeCell ref="C56:D56"/>
    <mergeCell ref="E60:K60"/>
    <mergeCell ref="C39:D39"/>
    <mergeCell ref="O39:P39"/>
    <mergeCell ref="D37:P37"/>
    <mergeCell ref="D2:P2"/>
  </mergeCells>
  <printOptions horizontalCentered="1"/>
  <pageMargins left="0" right="0" top="0" bottom="0.78740157499999996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4"/>
  <sheetViews>
    <sheetView rightToLeft="1" topLeftCell="A16" zoomScaleNormal="100" workbookViewId="0">
      <selection activeCell="B18" sqref="B18:O18"/>
    </sheetView>
  </sheetViews>
  <sheetFormatPr defaultRowHeight="13.5"/>
  <cols>
    <col min="1" max="1" width="1.42578125" style="2" customWidth="1"/>
    <col min="2" max="2" width="24" style="2" customWidth="1"/>
    <col min="3" max="3" width="7.140625" style="2" customWidth="1"/>
    <col min="4" max="4" width="9.42578125" style="2" customWidth="1"/>
    <col min="5" max="5" width="8.7109375" style="2" customWidth="1"/>
    <col min="6" max="6" width="9.28515625" style="2" customWidth="1"/>
    <col min="7" max="8" width="9.140625" style="2" customWidth="1"/>
    <col min="9" max="9" width="8.7109375" style="3" customWidth="1"/>
    <col min="10" max="10" width="8.42578125" style="2" customWidth="1"/>
    <col min="11" max="11" width="9.85546875" style="4" customWidth="1"/>
    <col min="12" max="12" width="16.7109375" style="2" customWidth="1"/>
    <col min="13" max="13" width="15.85546875" style="2" customWidth="1"/>
    <col min="14" max="14" width="9.28515625" style="2" customWidth="1"/>
    <col min="15" max="15" width="30.5703125" style="2" customWidth="1"/>
    <col min="16" max="16384" width="9.140625" style="2"/>
  </cols>
  <sheetData>
    <row r="1" spans="2:15" s="149" customFormat="1" ht="23.25" customHeight="1">
      <c r="B1" s="154" t="s">
        <v>4</v>
      </c>
      <c r="C1" s="258" t="s">
        <v>408</v>
      </c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2:15" s="149" customFormat="1" ht="23.25" customHeight="1">
      <c r="B2" s="153" t="s">
        <v>5</v>
      </c>
      <c r="C2" s="260" t="s">
        <v>409</v>
      </c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</row>
    <row r="3" spans="2:15" ht="61.5" customHeight="1">
      <c r="B3" s="7" t="s">
        <v>0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22</v>
      </c>
      <c r="H3" s="8" t="s">
        <v>2</v>
      </c>
      <c r="I3" s="8" t="s">
        <v>23</v>
      </c>
      <c r="J3" s="9" t="s">
        <v>10</v>
      </c>
      <c r="K3" s="5" t="s">
        <v>99</v>
      </c>
      <c r="L3" s="8" t="s">
        <v>64</v>
      </c>
      <c r="M3" s="8" t="s">
        <v>65</v>
      </c>
      <c r="N3" s="8" t="s">
        <v>11</v>
      </c>
      <c r="O3" s="10" t="s">
        <v>1</v>
      </c>
    </row>
    <row r="4" spans="2:15" ht="21.6" customHeight="1">
      <c r="B4" s="73" t="s">
        <v>12</v>
      </c>
      <c r="C4" s="262" t="s">
        <v>3</v>
      </c>
      <c r="D4" s="263"/>
      <c r="E4" s="263"/>
      <c r="F4" s="263"/>
      <c r="G4" s="263"/>
      <c r="H4" s="264"/>
      <c r="I4" s="264"/>
      <c r="J4" s="263"/>
      <c r="K4" s="263"/>
      <c r="L4" s="263"/>
      <c r="M4" s="263"/>
      <c r="N4" s="263"/>
      <c r="O4" s="265"/>
    </row>
    <row r="5" spans="2:15" ht="21.6" customHeight="1">
      <c r="B5" s="58" t="s">
        <v>108</v>
      </c>
      <c r="C5" s="58" t="s">
        <v>109</v>
      </c>
      <c r="D5" s="60">
        <v>0.82</v>
      </c>
      <c r="E5" s="60">
        <v>0.82</v>
      </c>
      <c r="F5" s="60">
        <v>0.8</v>
      </c>
      <c r="G5" s="126">
        <v>0.81</v>
      </c>
      <c r="H5" s="126">
        <v>0.81</v>
      </c>
      <c r="I5" s="126">
        <v>0.82</v>
      </c>
      <c r="J5" s="61">
        <v>-1.2195121951219412</v>
      </c>
      <c r="K5" s="63">
        <v>52</v>
      </c>
      <c r="L5" s="63">
        <v>79361246</v>
      </c>
      <c r="M5" s="63">
        <v>63852897.469999999</v>
      </c>
      <c r="N5" s="64">
        <v>4</v>
      </c>
      <c r="O5" s="65" t="s">
        <v>110</v>
      </c>
    </row>
    <row r="6" spans="2:15" ht="21.6" customHeight="1">
      <c r="B6" s="125" t="s">
        <v>195</v>
      </c>
      <c r="C6" s="125" t="s">
        <v>194</v>
      </c>
      <c r="D6" s="126">
        <v>0.09</v>
      </c>
      <c r="E6" s="126">
        <v>0.09</v>
      </c>
      <c r="F6" s="126">
        <v>0.09</v>
      </c>
      <c r="G6" s="126">
        <v>0.09</v>
      </c>
      <c r="H6" s="126">
        <v>0.09</v>
      </c>
      <c r="I6" s="126">
        <v>0.09</v>
      </c>
      <c r="J6" s="61">
        <v>0</v>
      </c>
      <c r="K6" s="63">
        <v>2</v>
      </c>
      <c r="L6" s="63">
        <v>158000</v>
      </c>
      <c r="M6" s="63">
        <v>14220</v>
      </c>
      <c r="N6" s="64">
        <v>2</v>
      </c>
      <c r="O6" s="65" t="s">
        <v>254</v>
      </c>
    </row>
    <row r="7" spans="2:15" ht="21.6" customHeight="1">
      <c r="B7" s="125" t="s">
        <v>416</v>
      </c>
      <c r="C7" s="125" t="s">
        <v>205</v>
      </c>
      <c r="D7" s="126">
        <v>0.85</v>
      </c>
      <c r="E7" s="126">
        <v>0.85</v>
      </c>
      <c r="F7" s="126">
        <v>0.85</v>
      </c>
      <c r="G7" s="126">
        <v>0.85</v>
      </c>
      <c r="H7" s="126">
        <v>0.85</v>
      </c>
      <c r="I7" s="126">
        <v>0.85</v>
      </c>
      <c r="J7" s="61">
        <v>0</v>
      </c>
      <c r="K7" s="63">
        <v>1</v>
      </c>
      <c r="L7" s="63">
        <v>116</v>
      </c>
      <c r="M7" s="63">
        <v>98.6</v>
      </c>
      <c r="N7" s="64">
        <v>1</v>
      </c>
      <c r="O7" s="65" t="s">
        <v>208</v>
      </c>
    </row>
    <row r="8" spans="2:15" ht="21.6" customHeight="1">
      <c r="B8" s="125" t="s">
        <v>415</v>
      </c>
      <c r="C8" s="125" t="s">
        <v>157</v>
      </c>
      <c r="D8" s="126">
        <v>0.28000000000000003</v>
      </c>
      <c r="E8" s="126">
        <v>0.28000000000000003</v>
      </c>
      <c r="F8" s="126">
        <v>0.28000000000000003</v>
      </c>
      <c r="G8" s="126">
        <v>0.28000000000000003</v>
      </c>
      <c r="H8" s="126">
        <v>0.28000000000000003</v>
      </c>
      <c r="I8" s="126">
        <v>0.27</v>
      </c>
      <c r="J8" s="61">
        <v>3.7037037037036979</v>
      </c>
      <c r="K8" s="63">
        <v>4</v>
      </c>
      <c r="L8" s="63">
        <v>1000000000</v>
      </c>
      <c r="M8" s="63">
        <v>280000000</v>
      </c>
      <c r="N8" s="64">
        <v>1</v>
      </c>
      <c r="O8" s="65" t="s">
        <v>158</v>
      </c>
    </row>
    <row r="9" spans="2:15" ht="21.6" customHeight="1">
      <c r="B9" s="66" t="s">
        <v>13</v>
      </c>
      <c r="C9" s="67"/>
      <c r="D9" s="266"/>
      <c r="E9" s="267"/>
      <c r="F9" s="267"/>
      <c r="G9" s="267"/>
      <c r="H9" s="267"/>
      <c r="I9" s="267"/>
      <c r="J9" s="268"/>
      <c r="K9" s="68">
        <f>SUM(K5:K8)</f>
        <v>59</v>
      </c>
      <c r="L9" s="69">
        <f>SUM(L5:L8)</f>
        <v>1079519362</v>
      </c>
      <c r="M9" s="69">
        <f>SUM(M5:M8)</f>
        <v>343867216.06999999</v>
      </c>
      <c r="N9" s="69">
        <v>4</v>
      </c>
      <c r="O9" s="70" t="s">
        <v>14</v>
      </c>
    </row>
    <row r="10" spans="2:15" ht="21.6" customHeight="1">
      <c r="B10" s="12" t="s">
        <v>28</v>
      </c>
      <c r="C10" s="36"/>
      <c r="D10" s="186" t="s">
        <v>31</v>
      </c>
      <c r="E10" s="187"/>
      <c r="F10" s="187"/>
      <c r="G10" s="187"/>
      <c r="H10" s="188"/>
      <c r="I10" s="187"/>
      <c r="J10" s="187"/>
      <c r="K10" s="187"/>
      <c r="L10" s="187"/>
      <c r="M10" s="187"/>
      <c r="N10" s="187"/>
      <c r="O10" s="189"/>
    </row>
    <row r="11" spans="2:15" ht="21.6" customHeight="1">
      <c r="B11" s="125" t="s">
        <v>391</v>
      </c>
      <c r="C11" s="59" t="s">
        <v>206</v>
      </c>
      <c r="D11" s="126">
        <v>2.46</v>
      </c>
      <c r="E11" s="126">
        <v>2.46</v>
      </c>
      <c r="F11" s="126">
        <v>2.0499999999999998</v>
      </c>
      <c r="G11" s="126">
        <v>2.12</v>
      </c>
      <c r="H11" s="126">
        <v>2.0499999999999998</v>
      </c>
      <c r="I11" s="126">
        <v>2.0499999999999998</v>
      </c>
      <c r="J11" s="77">
        <v>0</v>
      </c>
      <c r="K11" s="62">
        <v>6</v>
      </c>
      <c r="L11" s="63">
        <v>717000</v>
      </c>
      <c r="M11" s="63">
        <v>1472420</v>
      </c>
      <c r="N11" s="64">
        <v>2</v>
      </c>
      <c r="O11" s="65" t="s">
        <v>207</v>
      </c>
    </row>
    <row r="12" spans="2:15" ht="21.6" customHeight="1">
      <c r="B12" s="247" t="s">
        <v>95</v>
      </c>
      <c r="C12" s="250"/>
      <c r="D12" s="247"/>
      <c r="E12" s="248"/>
      <c r="F12" s="248"/>
      <c r="G12" s="248"/>
      <c r="H12" s="249"/>
      <c r="I12" s="248"/>
      <c r="J12" s="250"/>
      <c r="K12" s="80">
        <v>6</v>
      </c>
      <c r="L12" s="81">
        <v>717000</v>
      </c>
      <c r="M12" s="81">
        <v>1472420</v>
      </c>
      <c r="N12" s="69">
        <v>2</v>
      </c>
      <c r="O12" s="35" t="s">
        <v>14</v>
      </c>
    </row>
    <row r="13" spans="2:15" ht="21.6" customHeight="1">
      <c r="B13" s="71" t="s">
        <v>76</v>
      </c>
      <c r="C13" s="269" t="s">
        <v>98</v>
      </c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70"/>
    </row>
    <row r="14" spans="2:15" ht="21.6" customHeight="1">
      <c r="B14" s="75" t="s">
        <v>81</v>
      </c>
      <c r="C14" s="76" t="s">
        <v>82</v>
      </c>
      <c r="D14" s="126">
        <v>2.9</v>
      </c>
      <c r="E14" s="126">
        <v>2.9</v>
      </c>
      <c r="F14" s="126">
        <v>2.9</v>
      </c>
      <c r="G14" s="126">
        <v>2.9</v>
      </c>
      <c r="H14" s="126">
        <v>2.9</v>
      </c>
      <c r="I14" s="126">
        <v>2.9</v>
      </c>
      <c r="J14" s="77">
        <v>0</v>
      </c>
      <c r="K14" s="78">
        <v>3</v>
      </c>
      <c r="L14" s="78">
        <v>108669</v>
      </c>
      <c r="M14" s="78">
        <v>315140.09999999998</v>
      </c>
      <c r="N14" s="64">
        <v>2</v>
      </c>
      <c r="O14" s="79" t="s">
        <v>83</v>
      </c>
    </row>
    <row r="15" spans="2:15" ht="21.6" customHeight="1">
      <c r="B15" s="75" t="s">
        <v>134</v>
      </c>
      <c r="C15" s="76" t="s">
        <v>135</v>
      </c>
      <c r="D15" s="94">
        <v>1.1000000000000001</v>
      </c>
      <c r="E15" s="94">
        <v>1.1000000000000001</v>
      </c>
      <c r="F15" s="94">
        <v>1.1000000000000001</v>
      </c>
      <c r="G15" s="126">
        <v>1.1000000000000001</v>
      </c>
      <c r="H15" s="126">
        <v>1.1000000000000001</v>
      </c>
      <c r="I15" s="126">
        <v>1.1499999999999999</v>
      </c>
      <c r="J15" s="77">
        <v>-4.3478260869565073</v>
      </c>
      <c r="K15" s="78">
        <v>5</v>
      </c>
      <c r="L15" s="78">
        <v>239552</v>
      </c>
      <c r="M15" s="78">
        <v>263507.20000000001</v>
      </c>
      <c r="N15" s="64">
        <v>3</v>
      </c>
      <c r="O15" s="79" t="s">
        <v>136</v>
      </c>
    </row>
    <row r="16" spans="2:15" ht="21.6" customHeight="1">
      <c r="B16" s="256" t="s">
        <v>176</v>
      </c>
      <c r="C16" s="257"/>
      <c r="D16" s="116"/>
      <c r="E16" s="117"/>
      <c r="F16" s="117"/>
      <c r="G16" s="117"/>
      <c r="H16" s="117"/>
      <c r="I16" s="117"/>
      <c r="J16" s="118"/>
      <c r="K16" s="80">
        <f>SUM(K14:K15)</f>
        <v>8</v>
      </c>
      <c r="L16" s="81">
        <f>SUM(L14:L15)</f>
        <v>348221</v>
      </c>
      <c r="M16" s="81">
        <f>SUM(M14:M15)</f>
        <v>578647.30000000005</v>
      </c>
      <c r="N16" s="69">
        <v>3</v>
      </c>
      <c r="O16" s="70" t="s">
        <v>14</v>
      </c>
    </row>
    <row r="17" spans="2:15" ht="21.6" customHeight="1">
      <c r="B17" s="179" t="s">
        <v>16</v>
      </c>
      <c r="C17" s="180"/>
      <c r="D17" s="140"/>
      <c r="E17" s="91"/>
      <c r="F17" s="91"/>
      <c r="G17" s="140"/>
      <c r="H17" s="141"/>
      <c r="I17" s="140"/>
      <c r="J17" s="47"/>
      <c r="K17" s="48"/>
      <c r="L17" s="48"/>
      <c r="M17" s="48"/>
      <c r="N17" s="186" t="s">
        <v>63</v>
      </c>
      <c r="O17" s="187"/>
    </row>
    <row r="18" spans="2:15" ht="21.6" customHeight="1">
      <c r="B18" s="125" t="s">
        <v>389</v>
      </c>
      <c r="C18" s="59" t="s">
        <v>177</v>
      </c>
      <c r="D18" s="126">
        <v>26</v>
      </c>
      <c r="E18" s="126">
        <v>26</v>
      </c>
      <c r="F18" s="126">
        <v>24</v>
      </c>
      <c r="G18" s="126">
        <v>24.28</v>
      </c>
      <c r="H18" s="126">
        <v>24</v>
      </c>
      <c r="I18" s="126">
        <v>24.5</v>
      </c>
      <c r="J18" s="77">
        <v>-2.0408163265306145</v>
      </c>
      <c r="K18" s="62">
        <v>4</v>
      </c>
      <c r="L18" s="63">
        <v>72875</v>
      </c>
      <c r="M18" s="63">
        <v>1771000</v>
      </c>
      <c r="N18" s="64">
        <v>2</v>
      </c>
      <c r="O18" s="65" t="s">
        <v>178</v>
      </c>
    </row>
    <row r="19" spans="2:15" ht="21.6" customHeight="1">
      <c r="B19" s="176" t="s">
        <v>17</v>
      </c>
      <c r="C19" s="177"/>
      <c r="D19" s="190"/>
      <c r="E19" s="191"/>
      <c r="F19" s="191"/>
      <c r="G19" s="191"/>
      <c r="H19" s="191"/>
      <c r="I19" s="191"/>
      <c r="J19" s="192"/>
      <c r="K19" s="80">
        <v>4</v>
      </c>
      <c r="L19" s="81">
        <v>72875</v>
      </c>
      <c r="M19" s="81">
        <v>1771000</v>
      </c>
      <c r="N19" s="80">
        <v>2</v>
      </c>
      <c r="O19" s="44" t="s">
        <v>14</v>
      </c>
    </row>
    <row r="20" spans="2:15" ht="21.6" customHeight="1">
      <c r="B20" s="251" t="s">
        <v>20</v>
      </c>
      <c r="C20" s="252"/>
      <c r="D20" s="253"/>
      <c r="E20" s="254"/>
      <c r="F20" s="254"/>
      <c r="G20" s="254"/>
      <c r="H20" s="254"/>
      <c r="I20" s="254"/>
      <c r="J20" s="255"/>
      <c r="K20" s="81">
        <f>K19+K16+K12+K9</f>
        <v>77</v>
      </c>
      <c r="L20" s="81">
        <f t="shared" ref="L20:M20" si="0">L19+L16+L12+L9</f>
        <v>1080657458</v>
      </c>
      <c r="M20" s="81">
        <f t="shared" si="0"/>
        <v>347689283.37</v>
      </c>
      <c r="N20" s="80">
        <v>4</v>
      </c>
      <c r="O20" s="74" t="s">
        <v>14</v>
      </c>
    </row>
    <row r="21" spans="2:15">
      <c r="L21" s="4"/>
      <c r="M21" s="4"/>
    </row>
    <row r="23" spans="2:15">
      <c r="I23" s="2"/>
      <c r="K23" s="2"/>
    </row>
    <row r="24" spans="2:15">
      <c r="I24" s="2"/>
      <c r="K24" s="2"/>
    </row>
    <row r="25" spans="2:15">
      <c r="I25" s="2"/>
      <c r="K25" s="2"/>
    </row>
    <row r="26" spans="2:15">
      <c r="I26" s="2"/>
      <c r="K26" s="2"/>
    </row>
    <row r="27" spans="2:15">
      <c r="I27" s="2"/>
      <c r="K27" s="2"/>
    </row>
    <row r="28" spans="2:15">
      <c r="I28" s="2"/>
      <c r="K28" s="2"/>
    </row>
    <row r="29" spans="2:15">
      <c r="I29" s="2"/>
      <c r="K29" s="2"/>
    </row>
    <row r="30" spans="2:15">
      <c r="I30" s="2"/>
      <c r="K30" s="2"/>
    </row>
    <row r="31" spans="2:15">
      <c r="I31" s="2"/>
      <c r="K31" s="2"/>
    </row>
    <row r="32" spans="2:15">
      <c r="I32" s="2"/>
      <c r="K32" s="2"/>
    </row>
    <row r="33" spans="9:11">
      <c r="I33" s="2"/>
      <c r="K33" s="2"/>
    </row>
    <row r="34" spans="9:11">
      <c r="I34" s="2"/>
      <c r="K34" s="2"/>
    </row>
  </sheetData>
  <mergeCells count="15">
    <mergeCell ref="C1:O1"/>
    <mergeCell ref="C2:O2"/>
    <mergeCell ref="C4:O4"/>
    <mergeCell ref="D9:J9"/>
    <mergeCell ref="C13:O13"/>
    <mergeCell ref="B12:C12"/>
    <mergeCell ref="D12:J12"/>
    <mergeCell ref="D10:O10"/>
    <mergeCell ref="B20:C20"/>
    <mergeCell ref="D20:J20"/>
    <mergeCell ref="B16:C16"/>
    <mergeCell ref="B17:C17"/>
    <mergeCell ref="N17:O17"/>
    <mergeCell ref="B19:C19"/>
    <mergeCell ref="D19:J19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zoomScale="95" zoomScaleNormal="95" workbookViewId="0">
      <selection activeCell="A20" sqref="A20:N20"/>
    </sheetView>
  </sheetViews>
  <sheetFormatPr defaultRowHeight="13.5"/>
  <cols>
    <col min="1" max="1" width="28.5703125" style="2" customWidth="1"/>
    <col min="2" max="2" width="7.140625" style="2" customWidth="1"/>
    <col min="3" max="3" width="9.42578125" style="2" customWidth="1"/>
    <col min="4" max="4" width="8.7109375" style="2" customWidth="1"/>
    <col min="5" max="5" width="9.28515625" style="2" customWidth="1"/>
    <col min="6" max="6" width="9.140625" style="2" customWidth="1"/>
    <col min="7" max="7" width="8.7109375" style="3" customWidth="1"/>
    <col min="8" max="8" width="10.28515625" style="3" customWidth="1"/>
    <col min="9" max="9" width="8.42578125" style="113" customWidth="1"/>
    <col min="10" max="10" width="9.85546875" style="4" customWidth="1"/>
    <col min="11" max="11" width="16.7109375" style="2" customWidth="1"/>
    <col min="12" max="12" width="15.85546875" style="2" customWidth="1"/>
    <col min="13" max="13" width="9.28515625" style="2" customWidth="1"/>
    <col min="14" max="14" width="32.42578125" style="2" customWidth="1"/>
    <col min="15" max="16384" width="9.140625" style="2"/>
  </cols>
  <sheetData>
    <row r="1" spans="1:14" s="3" customFormat="1" ht="27.75" customHeight="1">
      <c r="A1" s="151" t="s">
        <v>4</v>
      </c>
      <c r="B1" s="271" t="s">
        <v>406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</row>
    <row r="2" spans="1:14" s="3" customFormat="1" ht="27.75" customHeight="1">
      <c r="A2" s="152" t="s">
        <v>5</v>
      </c>
      <c r="B2" s="215" t="s">
        <v>407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spans="1:14" ht="67.5" customHeight="1">
      <c r="A3" s="7" t="s">
        <v>0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22</v>
      </c>
      <c r="G3" s="8" t="s">
        <v>2</v>
      </c>
      <c r="H3" s="8" t="s">
        <v>23</v>
      </c>
      <c r="I3" s="9" t="s">
        <v>10</v>
      </c>
      <c r="J3" s="5" t="s">
        <v>99</v>
      </c>
      <c r="K3" s="8" t="s">
        <v>64</v>
      </c>
      <c r="L3" s="8" t="s">
        <v>65</v>
      </c>
      <c r="M3" s="8" t="s">
        <v>11</v>
      </c>
      <c r="N3" s="10" t="s">
        <v>1</v>
      </c>
    </row>
    <row r="4" spans="1:14" ht="30" customHeight="1">
      <c r="A4" s="73" t="s">
        <v>12</v>
      </c>
      <c r="B4" s="262" t="s">
        <v>3</v>
      </c>
      <c r="C4" s="263"/>
      <c r="D4" s="263"/>
      <c r="E4" s="263"/>
      <c r="F4" s="263"/>
      <c r="G4" s="264"/>
      <c r="H4" s="264"/>
      <c r="I4" s="263"/>
      <c r="J4" s="263"/>
      <c r="K4" s="263"/>
      <c r="L4" s="263"/>
      <c r="M4" s="263"/>
      <c r="N4" s="265"/>
    </row>
    <row r="5" spans="1:14" ht="30" customHeight="1">
      <c r="A5" s="125" t="s">
        <v>384</v>
      </c>
      <c r="B5" s="59" t="s">
        <v>152</v>
      </c>
      <c r="C5" s="126">
        <v>0.05</v>
      </c>
      <c r="D5" s="126">
        <v>0.05</v>
      </c>
      <c r="E5" s="126">
        <v>0.05</v>
      </c>
      <c r="F5" s="126">
        <v>0.05</v>
      </c>
      <c r="G5" s="126">
        <v>0.05</v>
      </c>
      <c r="H5" s="126">
        <v>0.05</v>
      </c>
      <c r="I5" s="77">
        <v>0</v>
      </c>
      <c r="J5" s="62">
        <v>5</v>
      </c>
      <c r="K5" s="63">
        <v>100320508</v>
      </c>
      <c r="L5" s="63">
        <v>5016025.4000000004</v>
      </c>
      <c r="M5" s="64">
        <v>3</v>
      </c>
      <c r="N5" s="65" t="s">
        <v>383</v>
      </c>
    </row>
    <row r="6" spans="1:14" ht="30" customHeight="1">
      <c r="A6" s="251" t="s">
        <v>387</v>
      </c>
      <c r="B6" s="252"/>
      <c r="C6" s="272"/>
      <c r="D6" s="273"/>
      <c r="E6" s="273"/>
      <c r="F6" s="273"/>
      <c r="G6" s="273"/>
      <c r="H6" s="273"/>
      <c r="I6" s="274"/>
      <c r="J6" s="80">
        <v>5</v>
      </c>
      <c r="K6" s="81">
        <v>100320508</v>
      </c>
      <c r="L6" s="81">
        <v>5016025.4000000004</v>
      </c>
      <c r="M6" s="80">
        <v>3</v>
      </c>
      <c r="N6" s="155" t="s">
        <v>14</v>
      </c>
    </row>
    <row r="7" spans="1:14" ht="30" customHeight="1">
      <c r="A7" s="156" t="s">
        <v>28</v>
      </c>
      <c r="B7" s="157"/>
      <c r="C7" s="262"/>
      <c r="D7" s="263"/>
      <c r="E7" s="263"/>
      <c r="F7" s="263"/>
      <c r="G7" s="264"/>
      <c r="H7" s="263"/>
      <c r="I7" s="263"/>
      <c r="J7" s="263"/>
      <c r="K7" s="263"/>
      <c r="L7" s="263"/>
      <c r="M7" s="263"/>
      <c r="N7" s="265"/>
    </row>
    <row r="8" spans="1:14" ht="30" customHeight="1">
      <c r="A8" s="125" t="s">
        <v>386</v>
      </c>
      <c r="B8" s="59" t="s">
        <v>183</v>
      </c>
      <c r="C8" s="126">
        <v>0.73</v>
      </c>
      <c r="D8" s="126">
        <v>0.73</v>
      </c>
      <c r="E8" s="126">
        <v>0.73</v>
      </c>
      <c r="F8" s="126">
        <v>0.73</v>
      </c>
      <c r="G8" s="126">
        <v>0.73</v>
      </c>
      <c r="H8" s="126">
        <v>0.7</v>
      </c>
      <c r="I8" s="77">
        <v>4.2857142857142927</v>
      </c>
      <c r="J8" s="62">
        <v>8</v>
      </c>
      <c r="K8" s="63">
        <v>4484203</v>
      </c>
      <c r="L8" s="63">
        <v>3273468.19</v>
      </c>
      <c r="M8" s="64">
        <v>4</v>
      </c>
      <c r="N8" s="65" t="s">
        <v>185</v>
      </c>
    </row>
    <row r="9" spans="1:14" ht="30" customHeight="1">
      <c r="A9" s="256" t="s">
        <v>95</v>
      </c>
      <c r="B9" s="257"/>
      <c r="C9" s="256"/>
      <c r="D9" s="275"/>
      <c r="E9" s="275"/>
      <c r="F9" s="275"/>
      <c r="G9" s="267"/>
      <c r="H9" s="275"/>
      <c r="I9" s="257"/>
      <c r="J9" s="68">
        <v>8</v>
      </c>
      <c r="K9" s="69">
        <v>4484203</v>
      </c>
      <c r="L9" s="69">
        <v>3273468.19</v>
      </c>
      <c r="M9" s="69">
        <v>4</v>
      </c>
      <c r="N9" s="70" t="s">
        <v>14</v>
      </c>
    </row>
    <row r="10" spans="1:14" ht="30" customHeight="1">
      <c r="A10" s="71" t="s">
        <v>76</v>
      </c>
      <c r="B10" s="269" t="s">
        <v>30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70"/>
    </row>
    <row r="11" spans="1:14" ht="30" customHeight="1">
      <c r="A11" s="125" t="s">
        <v>388</v>
      </c>
      <c r="B11" s="59" t="s">
        <v>79</v>
      </c>
      <c r="C11" s="126">
        <v>1.34</v>
      </c>
      <c r="D11" s="126">
        <v>1.37</v>
      </c>
      <c r="E11" s="126">
        <v>1.34</v>
      </c>
      <c r="F11" s="126">
        <v>1.35</v>
      </c>
      <c r="G11" s="126">
        <v>1.37</v>
      </c>
      <c r="H11" s="126">
        <v>1.41</v>
      </c>
      <c r="I11" s="77">
        <v>-2.8368794326240954</v>
      </c>
      <c r="J11" s="62">
        <v>10</v>
      </c>
      <c r="K11" s="63">
        <v>10822596</v>
      </c>
      <c r="L11" s="63">
        <v>14654456.52</v>
      </c>
      <c r="M11" s="64">
        <v>4</v>
      </c>
      <c r="N11" s="65" t="s">
        <v>80</v>
      </c>
    </row>
    <row r="12" spans="1:14" ht="30" customHeight="1">
      <c r="A12" s="161" t="s">
        <v>413</v>
      </c>
      <c r="B12" s="162" t="s">
        <v>196</v>
      </c>
      <c r="C12" s="163">
        <v>0.49</v>
      </c>
      <c r="D12" s="163">
        <v>0.49</v>
      </c>
      <c r="E12" s="163">
        <v>0.49</v>
      </c>
      <c r="F12" s="163">
        <v>0.49</v>
      </c>
      <c r="G12" s="163">
        <v>0.49</v>
      </c>
      <c r="H12" s="163">
        <v>0.49</v>
      </c>
      <c r="I12" s="164">
        <v>0</v>
      </c>
      <c r="J12" s="62">
        <v>2</v>
      </c>
      <c r="K12" s="63">
        <v>16322</v>
      </c>
      <c r="L12" s="63">
        <v>7997.78</v>
      </c>
      <c r="M12" s="64">
        <v>1</v>
      </c>
      <c r="N12" s="65" t="s">
        <v>197</v>
      </c>
    </row>
    <row r="13" spans="1:14" ht="30" customHeight="1">
      <c r="A13" s="125" t="s">
        <v>346</v>
      </c>
      <c r="B13" s="59" t="s">
        <v>347</v>
      </c>
      <c r="C13" s="126">
        <v>1.04</v>
      </c>
      <c r="D13" s="126">
        <v>1.05</v>
      </c>
      <c r="E13" s="126">
        <v>1</v>
      </c>
      <c r="F13" s="126">
        <v>1.02</v>
      </c>
      <c r="G13" s="126">
        <v>1</v>
      </c>
      <c r="H13" s="126">
        <v>1.02</v>
      </c>
      <c r="I13" s="77">
        <v>-1.9607843137254943</v>
      </c>
      <c r="J13" s="171">
        <v>54</v>
      </c>
      <c r="K13" s="63">
        <v>45720440</v>
      </c>
      <c r="L13" s="63">
        <v>46635434.899999999</v>
      </c>
      <c r="M13" s="64">
        <v>5</v>
      </c>
      <c r="N13" s="65" t="s">
        <v>348</v>
      </c>
    </row>
    <row r="14" spans="1:14" ht="30" customHeight="1">
      <c r="A14" s="125" t="s">
        <v>149</v>
      </c>
      <c r="B14" s="59" t="s">
        <v>150</v>
      </c>
      <c r="C14" s="126">
        <v>2.52</v>
      </c>
      <c r="D14" s="126">
        <v>2.68</v>
      </c>
      <c r="E14" s="126">
        <v>2.4700000000000002</v>
      </c>
      <c r="F14" s="126">
        <v>2.58</v>
      </c>
      <c r="G14" s="126">
        <v>2.5</v>
      </c>
      <c r="H14" s="126">
        <v>2.52</v>
      </c>
      <c r="I14" s="77">
        <v>-0.79365079365079083</v>
      </c>
      <c r="J14" s="62">
        <v>68</v>
      </c>
      <c r="K14" s="63">
        <v>12436117</v>
      </c>
      <c r="L14" s="63">
        <v>32072322.84</v>
      </c>
      <c r="M14" s="64">
        <v>5</v>
      </c>
      <c r="N14" s="65" t="s">
        <v>151</v>
      </c>
    </row>
    <row r="15" spans="1:14" ht="30" customHeight="1">
      <c r="A15" s="278" t="s">
        <v>96</v>
      </c>
      <c r="B15" s="279"/>
      <c r="C15" s="148"/>
      <c r="D15" s="72"/>
      <c r="E15" s="72"/>
      <c r="F15" s="147"/>
      <c r="G15" s="147"/>
      <c r="H15" s="72"/>
      <c r="I15" s="120"/>
      <c r="J15" s="68">
        <f>SUM(J11:J14)</f>
        <v>134</v>
      </c>
      <c r="K15" s="69">
        <f>SUM(K11:K14)</f>
        <v>68995475</v>
      </c>
      <c r="L15" s="69">
        <f>SUM(L11:L14)</f>
        <v>93370212.039999992</v>
      </c>
      <c r="M15" s="69">
        <v>5</v>
      </c>
      <c r="N15" s="70" t="s">
        <v>14</v>
      </c>
    </row>
    <row r="16" spans="1:14" ht="30" customHeight="1">
      <c r="A16" s="276" t="s">
        <v>16</v>
      </c>
      <c r="B16" s="277"/>
      <c r="C16" s="145"/>
      <c r="D16" s="158"/>
      <c r="E16" s="158"/>
      <c r="F16" s="145"/>
      <c r="G16" s="146"/>
      <c r="H16" s="145"/>
      <c r="I16" s="159"/>
      <c r="J16" s="160"/>
      <c r="K16" s="160"/>
      <c r="L16" s="160"/>
      <c r="M16" s="262" t="s">
        <v>63</v>
      </c>
      <c r="N16" s="263"/>
    </row>
    <row r="17" spans="1:14" ht="30" customHeight="1">
      <c r="A17" s="125" t="s">
        <v>103</v>
      </c>
      <c r="B17" s="59" t="s">
        <v>104</v>
      </c>
      <c r="C17" s="126">
        <v>21.1</v>
      </c>
      <c r="D17" s="126">
        <v>21.1</v>
      </c>
      <c r="E17" s="126">
        <v>20.5</v>
      </c>
      <c r="F17" s="126">
        <v>20.5</v>
      </c>
      <c r="G17" s="126">
        <v>20.5</v>
      </c>
      <c r="H17" s="126">
        <v>21.1</v>
      </c>
      <c r="I17" s="77">
        <v>-2.8436018957346043</v>
      </c>
      <c r="J17" s="62">
        <v>5</v>
      </c>
      <c r="K17" s="63">
        <v>78933</v>
      </c>
      <c r="L17" s="63">
        <v>1618189.5</v>
      </c>
      <c r="M17" s="64">
        <v>1</v>
      </c>
      <c r="N17" s="65" t="s">
        <v>106</v>
      </c>
    </row>
    <row r="18" spans="1:14" ht="30" customHeight="1">
      <c r="A18" s="251" t="s">
        <v>17</v>
      </c>
      <c r="B18" s="252"/>
      <c r="C18" s="272"/>
      <c r="D18" s="273"/>
      <c r="E18" s="273"/>
      <c r="F18" s="273"/>
      <c r="G18" s="273"/>
      <c r="H18" s="273"/>
      <c r="I18" s="274"/>
      <c r="J18" s="80">
        <v>5</v>
      </c>
      <c r="K18" s="81">
        <v>78933</v>
      </c>
      <c r="L18" s="81">
        <v>1618189.5</v>
      </c>
      <c r="M18" s="80">
        <v>1</v>
      </c>
      <c r="N18" s="155" t="s">
        <v>14</v>
      </c>
    </row>
    <row r="19" spans="1:14" ht="30" customHeight="1">
      <c r="A19" s="11" t="s">
        <v>18</v>
      </c>
      <c r="B19" s="157"/>
      <c r="C19" s="269" t="s">
        <v>29</v>
      </c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70"/>
    </row>
    <row r="20" spans="1:14" ht="30" customHeight="1">
      <c r="A20" s="125" t="s">
        <v>390</v>
      </c>
      <c r="B20" s="59" t="s">
        <v>223</v>
      </c>
      <c r="C20" s="126">
        <v>0.46</v>
      </c>
      <c r="D20" s="126">
        <v>0.48</v>
      </c>
      <c r="E20" s="126">
        <v>0.46</v>
      </c>
      <c r="F20" s="126">
        <v>0.47</v>
      </c>
      <c r="G20" s="126">
        <v>0.48</v>
      </c>
      <c r="H20" s="126">
        <v>0.46</v>
      </c>
      <c r="I20" s="77">
        <v>4.3478260869565188</v>
      </c>
      <c r="J20" s="62">
        <v>8</v>
      </c>
      <c r="K20" s="63">
        <v>299300</v>
      </c>
      <c r="L20" s="63">
        <v>139704</v>
      </c>
      <c r="M20" s="64">
        <v>3</v>
      </c>
      <c r="N20" s="65" t="s">
        <v>224</v>
      </c>
    </row>
    <row r="21" spans="1:14" ht="30" customHeight="1">
      <c r="A21" s="176" t="s">
        <v>19</v>
      </c>
      <c r="B21" s="177"/>
      <c r="C21" s="256"/>
      <c r="D21" s="275"/>
      <c r="E21" s="275"/>
      <c r="F21" s="275"/>
      <c r="G21" s="267"/>
      <c r="H21" s="275"/>
      <c r="I21" s="257"/>
      <c r="J21" s="68">
        <v>8</v>
      </c>
      <c r="K21" s="69">
        <v>299300</v>
      </c>
      <c r="L21" s="69">
        <v>139704</v>
      </c>
      <c r="M21" s="69">
        <v>3</v>
      </c>
      <c r="N21" s="70" t="s">
        <v>14</v>
      </c>
    </row>
    <row r="22" spans="1:14" ht="30" customHeight="1">
      <c r="A22" s="251" t="s">
        <v>20</v>
      </c>
      <c r="B22" s="252"/>
      <c r="C22" s="253"/>
      <c r="D22" s="254"/>
      <c r="E22" s="254"/>
      <c r="F22" s="254"/>
      <c r="G22" s="254"/>
      <c r="H22" s="254"/>
      <c r="I22" s="255"/>
      <c r="J22" s="69">
        <f>J21+J18+J15+J9+J6</f>
        <v>160</v>
      </c>
      <c r="K22" s="69">
        <f t="shared" ref="K22:L22" si="0">K21+K18+K15+K9+K6</f>
        <v>174178419</v>
      </c>
      <c r="L22" s="69">
        <f t="shared" si="0"/>
        <v>103417599.13</v>
      </c>
      <c r="M22" s="69">
        <v>5</v>
      </c>
      <c r="N22" s="74" t="s">
        <v>14</v>
      </c>
    </row>
    <row r="23" spans="1:14" ht="30" customHeight="1"/>
    <row r="26" spans="1:14">
      <c r="K26" s="4"/>
    </row>
  </sheetData>
  <mergeCells count="19">
    <mergeCell ref="A22:B22"/>
    <mergeCell ref="C22:I22"/>
    <mergeCell ref="B4:N4"/>
    <mergeCell ref="A9:B9"/>
    <mergeCell ref="C9:I9"/>
    <mergeCell ref="A16:B16"/>
    <mergeCell ref="M16:N16"/>
    <mergeCell ref="A18:B18"/>
    <mergeCell ref="C18:I18"/>
    <mergeCell ref="B10:N10"/>
    <mergeCell ref="A15:B15"/>
    <mergeCell ref="C19:N19"/>
    <mergeCell ref="A21:B21"/>
    <mergeCell ref="C21:I21"/>
    <mergeCell ref="B1:N1"/>
    <mergeCell ref="B2:N2"/>
    <mergeCell ref="A6:B6"/>
    <mergeCell ref="C7:N7"/>
    <mergeCell ref="C6:I6"/>
  </mergeCells>
  <printOptions horizontalCentered="1"/>
  <pageMargins left="0" right="0" top="0" bottom="0" header="0" footer="0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2025-04-20T08:30:54Z</cp:lastPrinted>
  <dcterms:created xsi:type="dcterms:W3CDTF">2004-07-25T21:47:51Z</dcterms:created>
  <dcterms:modified xsi:type="dcterms:W3CDTF">2025-04-27T09:06:21Z</dcterms:modified>
</cp:coreProperties>
</file>